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910" windowHeight="8160" activeTab="0"/>
  </bookViews>
  <sheets>
    <sheet name="Dispositif de marche" sheetId="1" r:id="rId1"/>
    <sheet name="Graphique" sheetId="2" r:id="rId2"/>
    <sheet name="Mode d'emploi" sheetId="3" r:id="rId3"/>
    <sheet name="#" sheetId="4" r:id="rId4"/>
  </sheets>
  <definedNames>
    <definedName name="fact">'Dispositif de marche'!$B$94</definedName>
  </definedNames>
  <calcPr fullCalcOnLoad="1"/>
</workbook>
</file>

<file path=xl/sharedStrings.xml><?xml version="1.0" encoding="utf-8"?>
<sst xmlns="http://schemas.openxmlformats.org/spreadsheetml/2006/main" count="119" uniqueCount="93">
  <si>
    <t>dénivellation</t>
  </si>
  <si>
    <t>distance horizontale</t>
  </si>
  <si>
    <t>kilomètres efforts*</t>
  </si>
  <si>
    <t>valeurs intermédiaires</t>
  </si>
  <si>
    <t>étapes</t>
  </si>
  <si>
    <t>lieu</t>
  </si>
  <si>
    <t>alt</t>
  </si>
  <si>
    <t>hm</t>
  </si>
  <si>
    <t>km</t>
  </si>
  <si>
    <t>kme</t>
  </si>
  <si>
    <t>min</t>
  </si>
  <si>
    <t>h</t>
  </si>
  <si>
    <t>auto</t>
  </si>
  <si>
    <t>Salut !</t>
  </si>
  <si>
    <t>Bienvenu/e sur ce dispositif de marche !</t>
  </si>
  <si>
    <t>le mode d'emploi</t>
  </si>
  <si>
    <t>le graphique</t>
  </si>
  <si>
    <t xml:space="preserve">clique ici pour obtenir... </t>
  </si>
  <si>
    <t>retour au dispositif de marche</t>
  </si>
  <si>
    <t xml:space="preserve">clique ici pour aller au ... </t>
  </si>
  <si>
    <t>dispositif de marche</t>
  </si>
  <si>
    <t>mode d'emploi</t>
  </si>
  <si>
    <t>L'altitude des lieux que tu parcours</t>
  </si>
  <si>
    <t>La distance horizontale entre ces lieux</t>
  </si>
  <si>
    <t>1)</t>
  </si>
  <si>
    <t>2)</t>
  </si>
  <si>
    <t>3)</t>
  </si>
  <si>
    <t>(exemple : Alpage Web, Col du Fémur, croisement de chemins)</t>
  </si>
  <si>
    <t>colonne tu entres le nom de tous les lieux par lesquels tu passes</t>
  </si>
  <si>
    <t xml:space="preserve">Dans la </t>
  </si>
  <si>
    <t>2ème</t>
  </si>
  <si>
    <t>4ème</t>
  </si>
  <si>
    <t>1ère</t>
  </si>
  <si>
    <t>colonne tu entres la distance horizontale entre ces lieux choisis</t>
  </si>
  <si>
    <t>Les kilomètres-effort et le temps de marche pour chaque étape sont calculés par l'ordi (col. 5 et 6)</t>
  </si>
  <si>
    <t>4)</t>
  </si>
  <si>
    <t>Les pauses prévues (lieu et temps)</t>
  </si>
  <si>
    <t>Le facteur de vitesse</t>
  </si>
  <si>
    <t>valeurs additionnelles</t>
  </si>
  <si>
    <t>temps de pause</t>
  </si>
  <si>
    <t>temps de marche sans pause</t>
  </si>
  <si>
    <t>h   min</t>
  </si>
  <si>
    <t>horaire réalisé</t>
  </si>
  <si>
    <t>m</t>
  </si>
  <si>
    <t>montée</t>
  </si>
  <si>
    <t>descente</t>
  </si>
  <si>
    <t>La 7ème colonne fait le total de la distance horizontale</t>
  </si>
  <si>
    <t>8ème</t>
  </si>
  <si>
    <t>tu peux entrer des temps de pause (dans les cases adéquates), sinon laisse vide</t>
  </si>
  <si>
    <t>Les colonnes 9 et 10 (heures et minutes) te donnent le temps total de randonnée. Si tu mets l'heure</t>
  </si>
  <si>
    <t>l'altitude de ce point (à la place du nombre automatique qui provient de la ligne sup.)</t>
  </si>
  <si>
    <t xml:space="preserve">de départ dans la </t>
  </si>
  <si>
    <t>1ère case,</t>
  </si>
  <si>
    <t>tu obtiendras ton horaire de marche, et donc l'heure d'arrivée</t>
  </si>
  <si>
    <t>Et ton horaire de marche est calculé !</t>
  </si>
  <si>
    <t>La 11ème colonne te permet de comparer l'horaire prévu avec l'horaire réel</t>
  </si>
  <si>
    <t>=</t>
  </si>
  <si>
    <t>kme / h</t>
  </si>
  <si>
    <t xml:space="preserve"> marcheur moyen</t>
  </si>
  <si>
    <t xml:space="preserve">Ce facteur fait dépendre l'horaire de la vitesse à laquelle tu vas marcher. A toi de le </t>
  </si>
  <si>
    <t>déterminer :</t>
  </si>
  <si>
    <t xml:space="preserve">clique ici pour retourner au ... </t>
  </si>
  <si>
    <t>graphique</t>
  </si>
  <si>
    <t>sinon le graphique ne fonctionne plus</t>
  </si>
  <si>
    <r>
      <t xml:space="preserve">! </t>
    </r>
    <r>
      <rPr>
        <sz val="12"/>
        <color indexed="10"/>
        <rFont val="Arial"/>
        <family val="2"/>
      </rPr>
      <t>Ne rien effacer sur cette feuille</t>
    </r>
    <r>
      <rPr>
        <sz val="16"/>
        <color indexed="10"/>
        <rFont val="Arial"/>
        <family val="2"/>
      </rPr>
      <t xml:space="preserve"> !</t>
    </r>
  </si>
  <si>
    <t>en résumé :</t>
  </si>
  <si>
    <t xml:space="preserve">Tu dois entrer des valeurs </t>
  </si>
  <si>
    <t>d'elles-mêmes.</t>
  </si>
  <si>
    <t>(coord. / az.)</t>
  </si>
  <si>
    <t>vierge de cette feuille avant de la remplir</t>
  </si>
  <si>
    <t>horaire d'arrivée planifié</t>
  </si>
  <si>
    <t>N'oublie pas de sauver une version</t>
  </si>
  <si>
    <t xml:space="preserve">dénivellation totale :  </t>
  </si>
  <si>
    <t>temps de marche sans les pauses :</t>
  </si>
  <si>
    <t>enter</t>
  </si>
  <si>
    <t>total kme</t>
  </si>
  <si>
    <t xml:space="preserve">carte(s) n°: </t>
  </si>
  <si>
    <t>Auteur :</t>
  </si>
  <si>
    <t>Date :</t>
  </si>
  <si>
    <r>
      <t>* facteur de vitesse (</t>
    </r>
    <r>
      <rPr>
        <i/>
        <sz val="8"/>
        <color indexed="10"/>
        <rFont val="Tahoma"/>
        <family val="2"/>
      </rPr>
      <t>give</t>
    </r>
    <r>
      <rPr>
        <sz val="10"/>
        <rFont val="Tahoma"/>
        <family val="2"/>
      </rPr>
      <t>) :</t>
    </r>
  </si>
  <si>
    <r>
      <t xml:space="preserve">dans les colonnes </t>
    </r>
    <r>
      <rPr>
        <i/>
        <sz val="11"/>
        <color indexed="10"/>
        <rFont val="Tahoma"/>
        <family val="2"/>
      </rPr>
      <t>enter.</t>
    </r>
  </si>
  <si>
    <r>
      <t xml:space="preserve">Les colonnes </t>
    </r>
    <r>
      <rPr>
        <i/>
        <sz val="12"/>
        <color indexed="57"/>
        <rFont val="Tahoma"/>
        <family val="2"/>
      </rPr>
      <t>auto</t>
    </r>
    <r>
      <rPr>
        <sz val="10"/>
        <rFont val="Tahoma"/>
        <family val="2"/>
      </rPr>
      <t xml:space="preserve"> se remplissent</t>
    </r>
  </si>
  <si>
    <t>Il est automatique. Ca veut dire que tu dois juste entrer (en jaune sur la feuille) :</t>
  </si>
  <si>
    <t>L'auteur et la date du profil de marche</t>
  </si>
  <si>
    <t>5)</t>
  </si>
  <si>
    <t>Comment utiliser le dispositif de marche ?</t>
  </si>
  <si>
    <t xml:space="preserve">Le calcul des dénivellations se fait automatiquement dans la 3ème colonne. </t>
  </si>
  <si>
    <t>Cela fonctionne aussi pour les descentes.</t>
  </si>
  <si>
    <t>minutes/km</t>
  </si>
  <si>
    <t>Cela fonctionne aussi pour une randonnée à vélo en entrant la bonne</t>
  </si>
  <si>
    <t>minutes/kme</t>
  </si>
  <si>
    <t>valeur de vitesse. Exemple : 20 kme/h = 3 (minutes/kme)</t>
  </si>
  <si>
    <t>DISPOSITIF &amp; PROFIL DE TREK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</si>
</sst>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0000"/>
    <numFmt numFmtId="171" formatCode="h:mm"/>
    <numFmt numFmtId="172" formatCode="[&gt;=3000000000000]#&quot; &quot;##&quot; &quot;##&quot; &quot;##&quot; &quot;###&quot; &quot;###&quot; | &quot;##;#&quot; &quot;##&quot; &quot;##&quot; &quot;##&quot; &quot;###&quot; &quot;###"/>
    <numFmt numFmtId="173" formatCode="0.0"/>
    <numFmt numFmtId="174" formatCode="00"/>
    <numFmt numFmtId="175" formatCode="0.000"/>
  </numFmts>
  <fonts count="6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.5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2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i/>
      <sz val="8"/>
      <color indexed="10"/>
      <name val="Tahoma"/>
      <family val="2"/>
    </font>
    <font>
      <i/>
      <sz val="8"/>
      <color indexed="57"/>
      <name val="Tahoma"/>
      <family val="2"/>
    </font>
    <font>
      <u val="single"/>
      <sz val="10"/>
      <color indexed="12"/>
      <name val="Tahoma"/>
      <family val="2"/>
    </font>
    <font>
      <sz val="14"/>
      <color indexed="12"/>
      <name val="Tahoma"/>
      <family val="2"/>
    </font>
    <font>
      <i/>
      <sz val="10"/>
      <color indexed="48"/>
      <name val="Tahoma"/>
      <family val="2"/>
    </font>
    <font>
      <sz val="2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i/>
      <sz val="11"/>
      <color indexed="10"/>
      <name val="Tahoma"/>
      <family val="2"/>
    </font>
    <font>
      <i/>
      <sz val="12"/>
      <color indexed="57"/>
      <name val="Tahoma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0" xfId="45" applyFont="1" applyBorder="1" applyAlignment="1" applyProtection="1">
      <alignment horizontal="center" vertical="center"/>
      <protection/>
    </xf>
    <xf numFmtId="0" fontId="4" fillId="0" borderId="0" xfId="45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45" applyFont="1" applyAlignment="1" applyProtection="1">
      <alignment horizontal="center"/>
      <protection/>
    </xf>
    <xf numFmtId="0" fontId="5" fillId="33" borderId="11" xfId="45" applyFont="1" applyFill="1" applyBorder="1" applyAlignment="1" applyProtection="1">
      <alignment horizontal="center" vertical="center"/>
      <protection/>
    </xf>
    <xf numFmtId="0" fontId="5" fillId="33" borderId="12" xfId="45" applyFont="1" applyFill="1" applyBorder="1" applyAlignment="1" applyProtection="1">
      <alignment horizontal="center" vertical="center"/>
      <protection/>
    </xf>
    <xf numFmtId="0" fontId="5" fillId="34" borderId="11" xfId="45" applyFont="1" applyFill="1" applyBorder="1" applyAlignment="1" applyProtection="1">
      <alignment horizontal="center" vertical="center"/>
      <protection/>
    </xf>
    <xf numFmtId="0" fontId="5" fillId="34" borderId="12" xfId="45" applyFont="1" applyFill="1" applyBorder="1" applyAlignment="1" applyProtection="1">
      <alignment horizontal="center" vertical="center"/>
      <protection/>
    </xf>
    <xf numFmtId="0" fontId="5" fillId="34" borderId="13" xfId="45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right" vertical="center"/>
    </xf>
    <xf numFmtId="173" fontId="27" fillId="0" borderId="0" xfId="0" applyNumberFormat="1" applyFont="1" applyAlignment="1">
      <alignment horizontal="right" vertical="center"/>
    </xf>
    <xf numFmtId="174" fontId="27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8" fillId="0" borderId="0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6" xfId="0" applyFont="1" applyFill="1" applyBorder="1" applyAlignment="1">
      <alignment horizontal="center" vertical="center" wrapText="1"/>
    </xf>
    <xf numFmtId="0" fontId="32" fillId="27" borderId="17" xfId="0" applyFont="1" applyFill="1" applyBorder="1" applyAlignment="1">
      <alignment horizontal="center" vertical="center" wrapText="1"/>
    </xf>
    <xf numFmtId="173" fontId="27" fillId="0" borderId="18" xfId="0" applyNumberFormat="1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173" fontId="27" fillId="0" borderId="19" xfId="0" applyNumberFormat="1" applyFont="1" applyBorder="1" applyAlignment="1">
      <alignment horizontal="center" vertical="center" textRotation="90"/>
    </xf>
    <xf numFmtId="1" fontId="27" fillId="0" borderId="20" xfId="0" applyNumberFormat="1" applyFont="1" applyBorder="1" applyAlignment="1">
      <alignment horizontal="center" vertical="center" textRotation="90"/>
    </xf>
    <xf numFmtId="0" fontId="27" fillId="0" borderId="21" xfId="0" applyFont="1" applyBorder="1" applyAlignment="1">
      <alignment horizontal="center" vertical="center" textRotation="90"/>
    </xf>
    <xf numFmtId="1" fontId="27" fillId="0" borderId="19" xfId="0" applyNumberFormat="1" applyFont="1" applyBorder="1" applyAlignment="1">
      <alignment horizontal="center" vertical="center" textRotation="90"/>
    </xf>
    <xf numFmtId="49" fontId="27" fillId="0" borderId="20" xfId="0" applyNumberFormat="1" applyFont="1" applyBorder="1" applyAlignment="1">
      <alignment horizontal="center" vertical="center" textRotation="90"/>
    </xf>
    <xf numFmtId="0" fontId="27" fillId="0" borderId="0" xfId="0" applyFont="1" applyAlignment="1">
      <alignment horizontal="center" vertical="center" textRotation="90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 wrapText="1"/>
    </xf>
    <xf numFmtId="173" fontId="35" fillId="0" borderId="18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73" fontId="35" fillId="0" borderId="19" xfId="0" applyNumberFormat="1" applyFont="1" applyBorder="1" applyAlignment="1">
      <alignment horizontal="center" vertical="center"/>
    </xf>
    <xf numFmtId="173" fontId="35" fillId="0" borderId="20" xfId="0" applyNumberFormat="1" applyFont="1" applyBorder="1" applyAlignment="1">
      <alignment horizontal="center" vertical="center"/>
    </xf>
    <xf numFmtId="173" fontId="35" fillId="0" borderId="21" xfId="0" applyNumberFormat="1" applyFont="1" applyBorder="1" applyAlignment="1">
      <alignment horizontal="center" vertical="center"/>
    </xf>
    <xf numFmtId="1" fontId="35" fillId="0" borderId="19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textRotation="90"/>
    </xf>
    <xf numFmtId="0" fontId="27" fillId="0" borderId="23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173" fontId="27" fillId="0" borderId="26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73" fontId="27" fillId="0" borderId="27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74" fontId="27" fillId="0" borderId="27" xfId="0" applyNumberFormat="1" applyFont="1" applyBorder="1" applyAlignment="1">
      <alignment horizontal="center"/>
    </xf>
    <xf numFmtId="49" fontId="27" fillId="0" borderId="28" xfId="0" applyNumberFormat="1" applyFont="1" applyBorder="1" applyAlignment="1">
      <alignment/>
    </xf>
    <xf numFmtId="0" fontId="27" fillId="27" borderId="30" xfId="0" applyFont="1" applyFill="1" applyBorder="1" applyAlignment="1">
      <alignment horizontal="left"/>
    </xf>
    <xf numFmtId="0" fontId="27" fillId="27" borderId="31" xfId="0" applyFont="1" applyFill="1" applyBorder="1" applyAlignment="1">
      <alignment/>
    </xf>
    <xf numFmtId="0" fontId="27" fillId="27" borderId="32" xfId="0" applyNumberFormat="1" applyFont="1" applyFill="1" applyBorder="1" applyAlignment="1">
      <alignment horizontal="center"/>
    </xf>
    <xf numFmtId="173" fontId="27" fillId="0" borderId="30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73" fontId="27" fillId="0" borderId="33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27" borderId="33" xfId="0" applyFont="1" applyFill="1" applyBorder="1" applyAlignment="1">
      <alignment horizontal="center"/>
    </xf>
    <xf numFmtId="1" fontId="27" fillId="27" borderId="33" xfId="0" applyNumberFormat="1" applyFont="1" applyFill="1" applyBorder="1" applyAlignment="1">
      <alignment horizontal="center"/>
    </xf>
    <xf numFmtId="174" fontId="27" fillId="27" borderId="33" xfId="0" applyNumberFormat="1" applyFont="1" applyFill="1" applyBorder="1" applyAlignment="1">
      <alignment horizontal="center"/>
    </xf>
    <xf numFmtId="49" fontId="27" fillId="27" borderId="31" xfId="0" applyNumberFormat="1" applyFont="1" applyFill="1" applyBorder="1" applyAlignment="1">
      <alignment horizontal="center"/>
    </xf>
    <xf numFmtId="173" fontId="27" fillId="0" borderId="35" xfId="0" applyNumberFormat="1" applyFont="1" applyBorder="1" applyAlignment="1">
      <alignment horizontal="center"/>
    </xf>
    <xf numFmtId="173" fontId="27" fillId="0" borderId="33" xfId="0" applyNumberFormat="1" applyFont="1" applyBorder="1" applyAlignment="1">
      <alignment horizontal="center"/>
    </xf>
    <xf numFmtId="1" fontId="27" fillId="0" borderId="36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" fontId="27" fillId="27" borderId="32" xfId="0" applyNumberFormat="1" applyFont="1" applyFill="1" applyBorder="1" applyAlignment="1">
      <alignment horizontal="center"/>
    </xf>
    <xf numFmtId="173" fontId="27" fillId="0" borderId="26" xfId="0" applyNumberFormat="1" applyFont="1" applyBorder="1" applyAlignment="1">
      <alignment horizontal="center"/>
    </xf>
    <xf numFmtId="1" fontId="27" fillId="0" borderId="28" xfId="0" applyNumberFormat="1" applyFont="1" applyBorder="1" applyAlignment="1">
      <alignment horizontal="center"/>
    </xf>
    <xf numFmtId="1" fontId="27" fillId="0" borderId="34" xfId="0" applyNumberFormat="1" applyFont="1" applyBorder="1" applyAlignment="1">
      <alignment horizontal="center"/>
    </xf>
    <xf numFmtId="174" fontId="27" fillId="0" borderId="33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" fontId="27" fillId="27" borderId="37" xfId="0" applyNumberFormat="1" applyFont="1" applyFill="1" applyBorder="1" applyAlignment="1">
      <alignment horizontal="center"/>
    </xf>
    <xf numFmtId="1" fontId="27" fillId="27" borderId="25" xfId="0" applyNumberFormat="1" applyFont="1" applyFill="1" applyBorder="1" applyAlignment="1">
      <alignment horizontal="center"/>
    </xf>
    <xf numFmtId="0" fontId="27" fillId="27" borderId="36" xfId="0" applyFont="1" applyFill="1" applyBorder="1" applyAlignment="1">
      <alignment/>
    </xf>
    <xf numFmtId="0" fontId="27" fillId="27" borderId="28" xfId="0" applyFont="1" applyFill="1" applyBorder="1" applyAlignment="1">
      <alignment/>
    </xf>
    <xf numFmtId="0" fontId="27" fillId="27" borderId="38" xfId="0" applyFont="1" applyFill="1" applyBorder="1" applyAlignment="1">
      <alignment horizontal="left"/>
    </xf>
    <xf numFmtId="0" fontId="27" fillId="27" borderId="39" xfId="0" applyFont="1" applyFill="1" applyBorder="1" applyAlignment="1">
      <alignment/>
    </xf>
    <xf numFmtId="1" fontId="27" fillId="27" borderId="40" xfId="0" applyNumberFormat="1" applyFont="1" applyFill="1" applyBorder="1" applyAlignment="1">
      <alignment horizontal="center"/>
    </xf>
    <xf numFmtId="173" fontId="27" fillId="0" borderId="41" xfId="0" applyNumberFormat="1" applyFont="1" applyBorder="1" applyAlignment="1">
      <alignment/>
    </xf>
    <xf numFmtId="0" fontId="27" fillId="0" borderId="41" xfId="0" applyFont="1" applyBorder="1" applyAlignment="1">
      <alignment/>
    </xf>
    <xf numFmtId="1" fontId="27" fillId="0" borderId="42" xfId="0" applyNumberFormat="1" applyFont="1" applyBorder="1" applyAlignment="1">
      <alignment/>
    </xf>
    <xf numFmtId="0" fontId="27" fillId="0" borderId="38" xfId="0" applyFont="1" applyBorder="1" applyAlignment="1">
      <alignment horizontal="center"/>
    </xf>
    <xf numFmtId="0" fontId="27" fillId="27" borderId="43" xfId="0" applyFont="1" applyFill="1" applyBorder="1" applyAlignment="1">
      <alignment horizontal="center"/>
    </xf>
    <xf numFmtId="1" fontId="27" fillId="0" borderId="44" xfId="0" applyNumberFormat="1" applyFont="1" applyBorder="1" applyAlignment="1">
      <alignment horizontal="center"/>
    </xf>
    <xf numFmtId="174" fontId="27" fillId="0" borderId="43" xfId="0" applyNumberFormat="1" applyFont="1" applyBorder="1" applyAlignment="1">
      <alignment horizontal="center"/>
    </xf>
    <xf numFmtId="49" fontId="27" fillId="27" borderId="39" xfId="0" applyNumberFormat="1" applyFont="1" applyFill="1" applyBorder="1" applyAlignment="1">
      <alignment horizontal="center"/>
    </xf>
    <xf numFmtId="0" fontId="27" fillId="0" borderId="0" xfId="0" applyNumberFormat="1" applyFont="1" applyAlignment="1">
      <alignment/>
    </xf>
    <xf numFmtId="173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17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" fontId="27" fillId="0" borderId="0" xfId="0" applyNumberFormat="1" applyFont="1" applyBorder="1" applyAlignment="1">
      <alignment horizontal="left"/>
    </xf>
    <xf numFmtId="174" fontId="27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/>
    </xf>
    <xf numFmtId="0" fontId="27" fillId="0" borderId="45" xfId="0" applyFont="1" applyFill="1" applyBorder="1" applyAlignment="1">
      <alignment horizontal="right"/>
    </xf>
    <xf numFmtId="0" fontId="27" fillId="27" borderId="46" xfId="0" applyNumberFormat="1" applyFont="1" applyFill="1" applyBorder="1" applyAlignment="1">
      <alignment horizontal="center"/>
    </xf>
    <xf numFmtId="0" fontId="27" fillId="0" borderId="47" xfId="0" applyNumberFormat="1" applyFont="1" applyFill="1" applyBorder="1" applyAlignment="1">
      <alignment horizontal="right"/>
    </xf>
    <xf numFmtId="0" fontId="27" fillId="0" borderId="0" xfId="0" applyFont="1" applyAlignment="1">
      <alignment horizontal="left"/>
    </xf>
    <xf numFmtId="173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right"/>
    </xf>
    <xf numFmtId="174" fontId="27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36" fillId="0" borderId="0" xfId="45" applyFont="1" applyBorder="1" applyAlignment="1" applyProtection="1">
      <alignment horizontal="center"/>
      <protection/>
    </xf>
    <xf numFmtId="0" fontId="27" fillId="0" borderId="0" xfId="0" applyFont="1" applyAlignment="1">
      <alignment vertical="center"/>
    </xf>
    <xf numFmtId="0" fontId="37" fillId="35" borderId="11" xfId="45" applyFont="1" applyFill="1" applyBorder="1" applyAlignment="1" applyProtection="1">
      <alignment horizontal="center" vertical="center"/>
      <protection/>
    </xf>
    <xf numFmtId="0" fontId="37" fillId="35" borderId="12" xfId="45" applyFont="1" applyFill="1" applyBorder="1" applyAlignment="1" applyProtection="1">
      <alignment horizontal="center" vertical="center"/>
      <protection/>
    </xf>
    <xf numFmtId="0" fontId="37" fillId="35" borderId="13" xfId="45" applyFont="1" applyFill="1" applyBorder="1" applyAlignment="1" applyProtection="1">
      <alignment horizontal="center" vertical="center"/>
      <protection/>
    </xf>
    <xf numFmtId="0" fontId="37" fillId="0" borderId="0" xfId="45" applyFont="1" applyFill="1" applyBorder="1" applyAlignment="1" applyProtection="1">
      <alignment horizontal="center" vertical="center"/>
      <protection/>
    </xf>
    <xf numFmtId="0" fontId="37" fillId="33" borderId="11" xfId="45" applyFont="1" applyFill="1" applyBorder="1" applyAlignment="1" applyProtection="1">
      <alignment horizontal="center" vertical="center"/>
      <protection/>
    </xf>
    <xf numFmtId="0" fontId="37" fillId="33" borderId="12" xfId="45" applyFont="1" applyFill="1" applyBorder="1" applyAlignment="1" applyProtection="1">
      <alignment horizontal="center" vertical="center"/>
      <protection/>
    </xf>
    <xf numFmtId="0" fontId="37" fillId="33" borderId="13" xfId="45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27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3" fontId="41" fillId="0" borderId="0" xfId="0" applyNumberFormat="1" applyFont="1" applyAlignment="1">
      <alignment/>
    </xf>
    <xf numFmtId="0" fontId="42" fillId="0" borderId="0" xfId="45" applyFont="1" applyAlignment="1" applyProtection="1">
      <alignment/>
      <protection/>
    </xf>
    <xf numFmtId="0" fontId="36" fillId="0" borderId="0" xfId="45" applyFont="1" applyAlignment="1" applyProtection="1">
      <alignment/>
      <protection/>
    </xf>
    <xf numFmtId="0" fontId="27" fillId="0" borderId="0" xfId="0" applyFont="1" applyAlignment="1">
      <alignment horizontal="center"/>
    </xf>
    <xf numFmtId="0" fontId="43" fillId="0" borderId="48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4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4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37" fillId="34" borderId="11" xfId="45" applyFont="1" applyFill="1" applyBorder="1" applyAlignment="1" applyProtection="1">
      <alignment horizontal="center" vertical="center"/>
      <protection/>
    </xf>
    <xf numFmtId="0" fontId="37" fillId="34" borderId="12" xfId="45" applyFont="1" applyFill="1" applyBorder="1" applyAlignment="1" applyProtection="1">
      <alignment horizontal="center" vertical="center"/>
      <protection/>
    </xf>
    <xf numFmtId="0" fontId="37" fillId="34" borderId="13" xfId="45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73" fontId="27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27" borderId="0" xfId="0" applyFont="1" applyFill="1" applyBorder="1" applyAlignment="1">
      <alignment horizontal="center"/>
    </xf>
    <xf numFmtId="0" fontId="27" fillId="27" borderId="0" xfId="0" applyFont="1" applyFill="1" applyBorder="1" applyAlignment="1">
      <alignment horizontal="center" vertical="center"/>
    </xf>
    <xf numFmtId="0" fontId="64" fillId="36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675"/>
          <c:w val="0.945"/>
          <c:h val="0.91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'#'!$A$1:$A$74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'#'!$B$1:$B$74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axId val="7878985"/>
        <c:axId val="3802002"/>
      </c:scatterChart>
      <c:val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horizontale en kilomètres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crossBetween val="midCat"/>
        <c:dispUnits/>
      </c:valAx>
      <c:valAx>
        <c:axId val="380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 en mètres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89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344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GridLines="0" tabSelected="1" workbookViewId="0" topLeftCell="A1">
      <selection activeCell="A4" sqref="A4"/>
    </sheetView>
  </sheetViews>
  <sheetFormatPr defaultColWidth="11.421875" defaultRowHeight="12.75"/>
  <cols>
    <col min="1" max="1" width="38.421875" style="18" customWidth="1"/>
    <col min="2" max="2" width="14.7109375" style="18" bestFit="1" customWidth="1"/>
    <col min="3" max="3" width="5.7109375" style="97" customWidth="1"/>
    <col min="4" max="4" width="5.7109375" style="98" customWidth="1"/>
    <col min="5" max="5" width="4.7109375" style="18" customWidth="1"/>
    <col min="6" max="6" width="5.28125" style="98" customWidth="1"/>
    <col min="7" max="7" width="5.7109375" style="99" customWidth="1"/>
    <col min="8" max="10" width="4.7109375" style="18" customWidth="1"/>
    <col min="11" max="11" width="5.57421875" style="99" bestFit="1" customWidth="1"/>
    <col min="12" max="12" width="4.00390625" style="16" customWidth="1"/>
    <col min="13" max="13" width="6.7109375" style="17" bestFit="1" customWidth="1"/>
    <col min="14" max="16384" width="11.421875" style="18" customWidth="1"/>
  </cols>
  <sheetData>
    <row r="1" spans="1:11" ht="24" customHeight="1">
      <c r="A1" s="14" t="s">
        <v>77</v>
      </c>
      <c r="B1" s="166"/>
      <c r="C1" s="166"/>
      <c r="D1" s="166"/>
      <c r="E1" s="166"/>
      <c r="F1" s="15" t="s">
        <v>78</v>
      </c>
      <c r="G1" s="15"/>
      <c r="H1" s="167"/>
      <c r="I1" s="167"/>
      <c r="J1" s="167"/>
      <c r="K1" s="167"/>
    </row>
    <row r="2" spans="1:11" ht="7.5" customHeight="1">
      <c r="A2" s="14"/>
      <c r="B2" s="163"/>
      <c r="C2" s="163"/>
      <c r="D2" s="163"/>
      <c r="E2" s="163"/>
      <c r="F2" s="164"/>
      <c r="G2" s="164"/>
      <c r="H2" s="165"/>
      <c r="I2" s="165"/>
      <c r="J2" s="165"/>
      <c r="K2" s="165"/>
    </row>
    <row r="3" spans="1:13" ht="23.25" customHeight="1">
      <c r="A3" s="19" t="s">
        <v>92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5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2" t="s">
        <v>4</v>
      </c>
      <c r="B5" s="22"/>
      <c r="C5" s="22"/>
      <c r="D5" s="23" t="s">
        <v>3</v>
      </c>
      <c r="E5" s="23"/>
      <c r="F5" s="23"/>
      <c r="G5" s="23"/>
      <c r="H5" s="23" t="s">
        <v>38</v>
      </c>
      <c r="I5" s="23"/>
      <c r="J5" s="23"/>
      <c r="K5" s="23"/>
      <c r="L5" s="23"/>
      <c r="M5" s="23"/>
    </row>
    <row r="6" spans="1:13" s="34" customFormat="1" ht="141.75" customHeight="1">
      <c r="A6" s="24" t="s">
        <v>76</v>
      </c>
      <c r="B6" s="25"/>
      <c r="C6" s="26"/>
      <c r="D6" s="27" t="s">
        <v>0</v>
      </c>
      <c r="E6" s="28" t="s">
        <v>1</v>
      </c>
      <c r="F6" s="29" t="s">
        <v>2</v>
      </c>
      <c r="G6" s="30" t="s">
        <v>40</v>
      </c>
      <c r="H6" s="31" t="s">
        <v>1</v>
      </c>
      <c r="I6" s="31" t="s">
        <v>75</v>
      </c>
      <c r="J6" s="31" t="s">
        <v>39</v>
      </c>
      <c r="K6" s="32" t="s">
        <v>70</v>
      </c>
      <c r="L6" s="32"/>
      <c r="M6" s="33" t="s">
        <v>42</v>
      </c>
    </row>
    <row r="7" spans="1:13" s="45" customFormat="1" ht="12.75">
      <c r="A7" s="35"/>
      <c r="B7" s="36"/>
      <c r="C7" s="37" t="s">
        <v>74</v>
      </c>
      <c r="D7" s="38" t="s">
        <v>12</v>
      </c>
      <c r="E7" s="39" t="s">
        <v>74</v>
      </c>
      <c r="F7" s="40" t="s">
        <v>12</v>
      </c>
      <c r="G7" s="41" t="s">
        <v>12</v>
      </c>
      <c r="H7" s="42" t="s">
        <v>12</v>
      </c>
      <c r="I7" s="42" t="s">
        <v>12</v>
      </c>
      <c r="J7" s="39" t="s">
        <v>74</v>
      </c>
      <c r="K7" s="43" t="s">
        <v>12</v>
      </c>
      <c r="L7" s="43"/>
      <c r="M7" s="44" t="s">
        <v>74</v>
      </c>
    </row>
    <row r="8" spans="1:13" ht="12.75">
      <c r="A8" s="46" t="s">
        <v>5</v>
      </c>
      <c r="B8" s="47" t="s">
        <v>68</v>
      </c>
      <c r="C8" s="48" t="s">
        <v>6</v>
      </c>
      <c r="D8" s="49" t="s">
        <v>7</v>
      </c>
      <c r="E8" s="50" t="s">
        <v>8</v>
      </c>
      <c r="F8" s="51" t="s">
        <v>9</v>
      </c>
      <c r="G8" s="52" t="s">
        <v>10</v>
      </c>
      <c r="H8" s="53" t="s">
        <v>8</v>
      </c>
      <c r="I8" s="54" t="s">
        <v>9</v>
      </c>
      <c r="J8" s="55" t="s">
        <v>10</v>
      </c>
      <c r="K8" s="56" t="s">
        <v>11</v>
      </c>
      <c r="L8" s="57" t="s">
        <v>10</v>
      </c>
      <c r="M8" s="58" t="s">
        <v>41</v>
      </c>
    </row>
    <row r="9" spans="1:13" ht="6" customHeight="1">
      <c r="A9" s="59"/>
      <c r="B9" s="60"/>
      <c r="C9" s="61"/>
      <c r="D9" s="62"/>
      <c r="E9" s="63"/>
      <c r="F9" s="64"/>
      <c r="G9" s="65"/>
      <c r="H9" s="66">
        <v>0</v>
      </c>
      <c r="I9" s="67">
        <v>0</v>
      </c>
      <c r="J9" s="68"/>
      <c r="K9" s="69">
        <v>0</v>
      </c>
      <c r="L9" s="70">
        <v>0</v>
      </c>
      <c r="M9" s="71"/>
    </row>
    <row r="10" spans="1:13" ht="6" customHeight="1">
      <c r="A10" s="59"/>
      <c r="B10" s="60"/>
      <c r="C10" s="61"/>
      <c r="D10" s="72">
        <f>IF(OR(C9="",C11=""),"",(C11-C9)/100)</f>
      </c>
      <c r="E10" s="68"/>
      <c r="F10" s="73">
        <f aca="true" t="shared" si="0" ref="F10:F16">IF(OR(C11="",E10=""),"",MAX(-D10*2/3,E10,D10+E10))</f>
      </c>
      <c r="G10" s="74">
        <f>IF(F10="","",ROUND(F10*fact,0))</f>
      </c>
      <c r="H10" s="66"/>
      <c r="I10" s="75"/>
      <c r="J10" s="68"/>
      <c r="K10" s="69"/>
      <c r="L10" s="70"/>
      <c r="M10" s="71"/>
    </row>
    <row r="11" spans="1:13" ht="6" customHeight="1">
      <c r="A11" s="59"/>
      <c r="B11" s="60"/>
      <c r="C11" s="76"/>
      <c r="D11" s="77"/>
      <c r="E11" s="68"/>
      <c r="F11" s="73"/>
      <c r="G11" s="78"/>
      <c r="H11" s="66">
        <f>IF(OR(E10="",H9=""),"",H9+E10)</f>
      </c>
      <c r="I11" s="66">
        <f>IF(OR(F10="",I9=""),"",I9+F10)</f>
      </c>
      <c r="J11" s="68"/>
      <c r="K11" s="79">
        <f>IF(OR(G10="",K9=""),"",MOD(K9+(G10+L9+J9-MOD(G10+L9+J9,60))/60,24))</f>
      </c>
      <c r="L11" s="80">
        <f>IF(OR(G10="",L9=""),"",MOD(G10+L9+J9,60))</f>
      </c>
      <c r="M11" s="71"/>
    </row>
    <row r="12" spans="1:13" ht="6" customHeight="1">
      <c r="A12" s="59"/>
      <c r="B12" s="60"/>
      <c r="C12" s="76"/>
      <c r="D12" s="72">
        <f>IF(C13="","",(C13-C11)/100)</f>
      </c>
      <c r="E12" s="68"/>
      <c r="F12" s="73">
        <f t="shared" si="0"/>
      </c>
      <c r="G12" s="74">
        <f>IF(F12="","",ROUND(F12*fact,0))</f>
      </c>
      <c r="H12" s="66"/>
      <c r="I12" s="66"/>
      <c r="J12" s="68"/>
      <c r="K12" s="81"/>
      <c r="L12" s="80"/>
      <c r="M12" s="71"/>
    </row>
    <row r="13" spans="1:13" ht="6" customHeight="1">
      <c r="A13" s="59"/>
      <c r="B13" s="60"/>
      <c r="C13" s="76"/>
      <c r="D13" s="77"/>
      <c r="E13" s="68"/>
      <c r="F13" s="73"/>
      <c r="G13" s="78"/>
      <c r="H13" s="66">
        <f>IF(OR(E12="",H11=""),"",H11+E12)</f>
      </c>
      <c r="I13" s="66">
        <f>IF(OR(F12="",I11=""),"",I11+F12)</f>
      </c>
      <c r="J13" s="68"/>
      <c r="K13" s="79">
        <f>IF(OR(G12="",K11=""),"",MOD(K11+(G12+L11+J11-MOD(G12+L11+J11,60))/60,24))</f>
      </c>
      <c r="L13" s="80">
        <f>IF(OR(G12="",L11=""),"",MOD(G12+L11+J11,60))</f>
      </c>
      <c r="M13" s="71"/>
    </row>
    <row r="14" spans="1:13" ht="6" customHeight="1">
      <c r="A14" s="59"/>
      <c r="B14" s="60"/>
      <c r="C14" s="76"/>
      <c r="D14" s="72">
        <f>IF(C15="","",(C15-C13)/100)</f>
      </c>
      <c r="E14" s="68"/>
      <c r="F14" s="73">
        <f t="shared" si="0"/>
      </c>
      <c r="G14" s="74">
        <f>IF(F14="","",ROUND(F14*fact,0))</f>
      </c>
      <c r="H14" s="66"/>
      <c r="I14" s="66"/>
      <c r="J14" s="68"/>
      <c r="K14" s="81"/>
      <c r="L14" s="80"/>
      <c r="M14" s="71"/>
    </row>
    <row r="15" spans="1:13" ht="6" customHeight="1">
      <c r="A15" s="59"/>
      <c r="B15" s="60"/>
      <c r="C15" s="82"/>
      <c r="D15" s="77"/>
      <c r="E15" s="68"/>
      <c r="F15" s="73"/>
      <c r="G15" s="78"/>
      <c r="H15" s="66">
        <f>IF(OR(E14="",H13=""),"",H13+E14)</f>
      </c>
      <c r="I15" s="66">
        <f>IF(OR(F14="",I13=""),"",I13+F14)</f>
      </c>
      <c r="J15" s="68"/>
      <c r="K15" s="79">
        <f>IF(OR(G14="",K13=""),"",MOD(K13+(G14+L13+J13-MOD(G14+L13+J13,60))/60,24))</f>
      </c>
      <c r="L15" s="80">
        <f>IF(OR(G14="",L13=""),"",MOD(G14+L13+J13,60))</f>
      </c>
      <c r="M15" s="71"/>
    </row>
    <row r="16" spans="1:13" ht="6" customHeight="1">
      <c r="A16" s="59"/>
      <c r="B16" s="60"/>
      <c r="C16" s="83"/>
      <c r="D16" s="72">
        <f>IF(C17="","",(C17-C15)/100)</f>
      </c>
      <c r="E16" s="68"/>
      <c r="F16" s="73">
        <f t="shared" si="0"/>
      </c>
      <c r="G16" s="74">
        <f>IF(F16="","",ROUND(F16*fact,0))</f>
      </c>
      <c r="H16" s="66"/>
      <c r="I16" s="66"/>
      <c r="J16" s="68"/>
      <c r="K16" s="81"/>
      <c r="L16" s="80"/>
      <c r="M16" s="71"/>
    </row>
    <row r="17" spans="1:13" ht="6" customHeight="1">
      <c r="A17" s="59"/>
      <c r="B17" s="60"/>
      <c r="C17" s="82"/>
      <c r="D17" s="77"/>
      <c r="E17" s="68"/>
      <c r="F17" s="73"/>
      <c r="G17" s="78"/>
      <c r="H17" s="66">
        <f>IF(OR(E16="",H15=""),"",H15+E16)</f>
      </c>
      <c r="I17" s="66">
        <f>IF(OR(F16="",I15=""),"",I15+F16)</f>
      </c>
      <c r="J17" s="68"/>
      <c r="K17" s="79">
        <f>IF(OR(G16="",K15=""),"",MOD(K15+(G16+L15+J15-MOD(G16+L15+J15,60))/60,24))</f>
      </c>
      <c r="L17" s="80">
        <f>IF(OR(G16="",L15=""),"",MOD(G16+L15+J15,60))</f>
      </c>
      <c r="M17" s="71"/>
    </row>
    <row r="18" spans="1:13" ht="6" customHeight="1">
      <c r="A18" s="59"/>
      <c r="B18" s="60"/>
      <c r="C18" s="83"/>
      <c r="D18" s="72">
        <f>IF(C19="","",(C19-C17)/100)</f>
      </c>
      <c r="E18" s="68"/>
      <c r="F18" s="73">
        <f>IF(OR(C19="",E18=""),"",MAX(-D18*2/3,E18,D18+E18))</f>
      </c>
      <c r="G18" s="74">
        <f>IF(F18="","",ROUND(F18*fact,0))</f>
      </c>
      <c r="H18" s="66"/>
      <c r="I18" s="66"/>
      <c r="J18" s="68"/>
      <c r="K18" s="81"/>
      <c r="L18" s="80"/>
      <c r="M18" s="71"/>
    </row>
    <row r="19" spans="1:13" ht="6" customHeight="1">
      <c r="A19" s="59"/>
      <c r="B19" s="60"/>
      <c r="C19" s="82"/>
      <c r="D19" s="77"/>
      <c r="E19" s="68"/>
      <c r="F19" s="73"/>
      <c r="G19" s="78"/>
      <c r="H19" s="66">
        <f>IF(OR(E18="",H17=""),"",H17+E18)</f>
      </c>
      <c r="I19" s="66">
        <f>IF(OR(F18="",I17=""),"",I17+F18)</f>
      </c>
      <c r="J19" s="68"/>
      <c r="K19" s="79">
        <f>IF(OR(G18="",K17=""),"",MOD(K17+(G18+L17+J17-MOD(G18+L17+J17,60))/60,24))</f>
      </c>
      <c r="L19" s="80">
        <f>IF(OR(G18="",L17=""),"",MOD(G18+L17+J17,60))</f>
      </c>
      <c r="M19" s="71"/>
    </row>
    <row r="20" spans="1:13" ht="6" customHeight="1">
      <c r="A20" s="59"/>
      <c r="B20" s="60"/>
      <c r="C20" s="83"/>
      <c r="D20" s="72">
        <f>IF(C21="","",(C21-C19)/100)</f>
      </c>
      <c r="E20" s="68"/>
      <c r="F20" s="73">
        <f>IF(OR(C21="",E20=""),"",MAX(-D20*2/3,E20,D20+E20))</f>
      </c>
      <c r="G20" s="74">
        <f>IF(F20="","",ROUND(F20*fact,0))</f>
      </c>
      <c r="H20" s="66"/>
      <c r="I20" s="66"/>
      <c r="J20" s="68"/>
      <c r="K20" s="81"/>
      <c r="L20" s="80"/>
      <c r="M20" s="71"/>
    </row>
    <row r="21" spans="1:13" ht="6" customHeight="1">
      <c r="A21" s="59"/>
      <c r="B21" s="60"/>
      <c r="C21" s="82"/>
      <c r="D21" s="77"/>
      <c r="E21" s="68"/>
      <c r="F21" s="73"/>
      <c r="G21" s="78"/>
      <c r="H21" s="66">
        <f>IF(OR(E20="",H19=""),"",H19+E20)</f>
      </c>
      <c r="I21" s="66">
        <f>IF(OR(F20="",I19=""),"",I19+F20)</f>
      </c>
      <c r="J21" s="68"/>
      <c r="K21" s="79">
        <f>IF(OR(G20="",K19=""),"",MOD(K19+(G20+L19+J19-MOD(G20+L19+J19,60))/60,24))</f>
      </c>
      <c r="L21" s="80">
        <f>IF(OR(G20="",L19=""),"",MOD(G20+L19+J19,60))</f>
      </c>
      <c r="M21" s="71"/>
    </row>
    <row r="22" spans="1:13" ht="6" customHeight="1">
      <c r="A22" s="59"/>
      <c r="B22" s="60"/>
      <c r="C22" s="83"/>
      <c r="D22" s="72">
        <f>IF(C23="","",(C23-C21)/100)</f>
      </c>
      <c r="E22" s="68"/>
      <c r="F22" s="73">
        <f>IF(OR(C23="",E22=""),"",MAX(-D22*2/3,E22,D22+E22))</f>
      </c>
      <c r="G22" s="74">
        <f>IF(F22="","",ROUND(F22*fact,0))</f>
      </c>
      <c r="H22" s="66"/>
      <c r="I22" s="66"/>
      <c r="J22" s="68"/>
      <c r="K22" s="81"/>
      <c r="L22" s="80"/>
      <c r="M22" s="71"/>
    </row>
    <row r="23" spans="1:13" ht="6" customHeight="1">
      <c r="A23" s="59"/>
      <c r="B23" s="60"/>
      <c r="C23" s="82"/>
      <c r="D23" s="77"/>
      <c r="E23" s="68"/>
      <c r="F23" s="73"/>
      <c r="G23" s="78"/>
      <c r="H23" s="66">
        <f>IF(OR(E22="",H21=""),"",H21+E22)</f>
      </c>
      <c r="I23" s="66">
        <f>IF(OR(F22="",I21=""),"",I21+F22)</f>
      </c>
      <c r="J23" s="68"/>
      <c r="K23" s="79">
        <f>IF(OR(G22="",K21=""),"",MOD(K21+(G22+L21+J21-MOD(G22+L21+J21,60))/60,24))</f>
      </c>
      <c r="L23" s="80">
        <f>IF(OR(G22="",L21=""),"",MOD(G22+L21+J21,60))</f>
      </c>
      <c r="M23" s="71"/>
    </row>
    <row r="24" spans="1:13" ht="6" customHeight="1">
      <c r="A24" s="59"/>
      <c r="B24" s="60"/>
      <c r="C24" s="83"/>
      <c r="D24" s="72">
        <f>IF(C25="","",(C25-C23)/100)</f>
      </c>
      <c r="E24" s="68"/>
      <c r="F24" s="73">
        <f>IF(OR(C25="",E24=""),"",MAX(-D24*2/3,E24,D24+E24))</f>
      </c>
      <c r="G24" s="74">
        <f>IF(F24="","",ROUND(F24*fact,0))</f>
      </c>
      <c r="H24" s="66"/>
      <c r="I24" s="66"/>
      <c r="J24" s="68"/>
      <c r="K24" s="81"/>
      <c r="L24" s="80"/>
      <c r="M24" s="71"/>
    </row>
    <row r="25" spans="1:13" ht="6" customHeight="1">
      <c r="A25" s="59"/>
      <c r="B25" s="60"/>
      <c r="C25" s="82"/>
      <c r="D25" s="77"/>
      <c r="E25" s="68"/>
      <c r="F25" s="73"/>
      <c r="G25" s="78"/>
      <c r="H25" s="66">
        <f>IF(OR(E24="",H23=""),"",H23+E24)</f>
      </c>
      <c r="I25" s="66">
        <f>IF(OR(F24="",I23=""),"",I23+F24)</f>
      </c>
      <c r="J25" s="68"/>
      <c r="K25" s="79">
        <f>IF(OR(G24="",K23=""),"",MOD(K23+(G24+L23+J23-MOD(G24+L23+J23,60))/60,24))</f>
      </c>
      <c r="L25" s="80">
        <f>IF(OR(G24="",L23=""),"",MOD(G24+L23+J23,60))</f>
      </c>
      <c r="M25" s="71"/>
    </row>
    <row r="26" spans="1:13" ht="6" customHeight="1">
      <c r="A26" s="59"/>
      <c r="B26" s="60"/>
      <c r="C26" s="83"/>
      <c r="D26" s="72">
        <f>IF(C27="","",(C27-C25)/100)</f>
      </c>
      <c r="E26" s="68"/>
      <c r="F26" s="73">
        <f>IF(OR(C27="",E26=""),"",MAX(-D26*2/3,E26,D26+E26))</f>
      </c>
      <c r="G26" s="74">
        <f>IF(F26="","",ROUND(F26*fact,0))</f>
      </c>
      <c r="H26" s="66"/>
      <c r="I26" s="66"/>
      <c r="J26" s="68"/>
      <c r="K26" s="81"/>
      <c r="L26" s="80"/>
      <c r="M26" s="71"/>
    </row>
    <row r="27" spans="1:13" ht="6" customHeight="1">
      <c r="A27" s="59"/>
      <c r="B27" s="60"/>
      <c r="C27" s="82"/>
      <c r="D27" s="77"/>
      <c r="E27" s="68"/>
      <c r="F27" s="73"/>
      <c r="G27" s="78"/>
      <c r="H27" s="66">
        <f>IF(OR(E26="",H25=""),"",H25+E26)</f>
      </c>
      <c r="I27" s="66">
        <f>IF(OR(F26="",I25=""),"",I25+F26)</f>
      </c>
      <c r="J27" s="68"/>
      <c r="K27" s="79">
        <f>IF(OR(G26="",K25=""),"",MOD(K25+(G26+L25+J25-MOD(G26+L25+J25,60))/60,24))</f>
      </c>
      <c r="L27" s="80">
        <f>IF(OR(G26="",L25=""),"",MOD(G26+L25+J25,60))</f>
      </c>
      <c r="M27" s="71"/>
    </row>
    <row r="28" spans="1:13" ht="6" customHeight="1">
      <c r="A28" s="59"/>
      <c r="B28" s="60"/>
      <c r="C28" s="83"/>
      <c r="D28" s="72">
        <f>IF(C29="","",(C29-C27)/100)</f>
      </c>
      <c r="E28" s="68"/>
      <c r="F28" s="73">
        <f>IF(OR(C29="",E28=""),"",MAX(-D28*2/3,E28,D28+E28))</f>
      </c>
      <c r="G28" s="74">
        <f>IF(F28="","",ROUND(F28*fact,0))</f>
      </c>
      <c r="H28" s="66"/>
      <c r="I28" s="66"/>
      <c r="J28" s="68"/>
      <c r="K28" s="81"/>
      <c r="L28" s="80"/>
      <c r="M28" s="71"/>
    </row>
    <row r="29" spans="1:13" ht="6" customHeight="1">
      <c r="A29" s="59"/>
      <c r="B29" s="60"/>
      <c r="C29" s="82"/>
      <c r="D29" s="77"/>
      <c r="E29" s="68"/>
      <c r="F29" s="73"/>
      <c r="G29" s="78"/>
      <c r="H29" s="66">
        <f>IF(OR(E28="",H27=""),"",H27+E28)</f>
      </c>
      <c r="I29" s="66">
        <f>IF(OR(F28="",I27=""),"",I27+F28)</f>
      </c>
      <c r="J29" s="68"/>
      <c r="K29" s="79">
        <f>IF(OR(G28="",K27=""),"",MOD(K27+(G28+L27+J27-MOD(G28+L27+J27,60))/60,24))</f>
      </c>
      <c r="L29" s="80">
        <f>IF(OR(G28="",L27=""),"",MOD(G28+L27+J27,60))</f>
      </c>
      <c r="M29" s="71"/>
    </row>
    <row r="30" spans="1:13" ht="6" customHeight="1">
      <c r="A30" s="59"/>
      <c r="B30" s="60"/>
      <c r="C30" s="83"/>
      <c r="D30" s="72">
        <f>IF(C31="","",(C31-C29)/100)</f>
      </c>
      <c r="E30" s="68"/>
      <c r="F30" s="73">
        <f>IF(OR(C31="",E30=""),"",MAX(-D30*2/3,E30,D30+E30))</f>
      </c>
      <c r="G30" s="74">
        <f>IF(F30="","",ROUND(F30*fact,0))</f>
      </c>
      <c r="H30" s="66"/>
      <c r="I30" s="66"/>
      <c r="J30" s="68"/>
      <c r="K30" s="81"/>
      <c r="L30" s="80"/>
      <c r="M30" s="71"/>
    </row>
    <row r="31" spans="1:13" ht="6" customHeight="1">
      <c r="A31" s="59"/>
      <c r="B31" s="60"/>
      <c r="C31" s="82"/>
      <c r="D31" s="77"/>
      <c r="E31" s="68"/>
      <c r="F31" s="73"/>
      <c r="G31" s="78"/>
      <c r="H31" s="66">
        <f>IF(OR(E30="",H29=""),"",H29+E30)</f>
      </c>
      <c r="I31" s="66">
        <f>IF(OR(F30="",I29=""),"",I29+F30)</f>
      </c>
      <c r="J31" s="68"/>
      <c r="K31" s="79">
        <f>IF(OR(G30="",K29=""),"",MOD(K29+(G30+L29+J29-MOD(G30+L29+J29,60))/60,24))</f>
      </c>
      <c r="L31" s="80">
        <f>IF(OR(G30="",L29=""),"",MOD(G30+L29+J29,60))</f>
      </c>
      <c r="M31" s="71"/>
    </row>
    <row r="32" spans="1:13" ht="6" customHeight="1">
      <c r="A32" s="59"/>
      <c r="B32" s="60"/>
      <c r="C32" s="83"/>
      <c r="D32" s="72">
        <f>IF(C33="","",(C33-C31)/100)</f>
      </c>
      <c r="E32" s="68"/>
      <c r="F32" s="73">
        <f>IF(OR(C33="",E32=""),"",MAX(-D32*2/3,E32,D32+E32))</f>
      </c>
      <c r="G32" s="74">
        <f>IF(F32="","",ROUND(F32*fact,0))</f>
      </c>
      <c r="H32" s="66"/>
      <c r="I32" s="66"/>
      <c r="J32" s="68"/>
      <c r="K32" s="81"/>
      <c r="L32" s="80"/>
      <c r="M32" s="71"/>
    </row>
    <row r="33" spans="1:13" ht="6" customHeight="1">
      <c r="A33" s="59"/>
      <c r="B33" s="60"/>
      <c r="C33" s="82"/>
      <c r="D33" s="77"/>
      <c r="E33" s="68"/>
      <c r="F33" s="73"/>
      <c r="G33" s="78"/>
      <c r="H33" s="66">
        <f>IF(OR(E32="",H31=""),"",H31+E32)</f>
      </c>
      <c r="I33" s="66">
        <f>IF(OR(F32="",I31=""),"",I31+F32)</f>
      </c>
      <c r="J33" s="68"/>
      <c r="K33" s="79">
        <f>IF(OR(G32="",K31=""),"",MOD(K31+(G32+L31+J31-MOD(G32+L31+J31,60))/60,24))</f>
      </c>
      <c r="L33" s="80">
        <f>IF(OR(G32="",L31=""),"",MOD(G32+L31+J31,60))</f>
      </c>
      <c r="M33" s="71"/>
    </row>
    <row r="34" spans="1:13" ht="6" customHeight="1">
      <c r="A34" s="59"/>
      <c r="B34" s="60"/>
      <c r="C34" s="83"/>
      <c r="D34" s="72">
        <f>IF(C35="","",(C35-C33)/100)</f>
      </c>
      <c r="E34" s="68"/>
      <c r="F34" s="73">
        <f>IF(OR(C35="",E34=""),"",MAX(-D34*2/3,E34,D34+E34))</f>
      </c>
      <c r="G34" s="74">
        <f>IF(F34="","",ROUND(F34*fact,0))</f>
      </c>
      <c r="H34" s="66"/>
      <c r="I34" s="66"/>
      <c r="J34" s="68"/>
      <c r="K34" s="81"/>
      <c r="L34" s="80"/>
      <c r="M34" s="71"/>
    </row>
    <row r="35" spans="1:13" ht="6" customHeight="1">
      <c r="A35" s="59"/>
      <c r="B35" s="60"/>
      <c r="C35" s="82"/>
      <c r="D35" s="77"/>
      <c r="E35" s="68"/>
      <c r="F35" s="73"/>
      <c r="G35" s="78"/>
      <c r="H35" s="66">
        <f>IF(OR(E34="",H33=""),"",H33+E34)</f>
      </c>
      <c r="I35" s="66">
        <f>IF(OR(F34="",I33=""),"",I33+F34)</f>
      </c>
      <c r="J35" s="68"/>
      <c r="K35" s="79">
        <f>IF(OR(G34="",K33=""),"",MOD(K33+(G34+L33+J33-MOD(G34+L33+J33,60))/60,24))</f>
      </c>
      <c r="L35" s="80">
        <f>IF(OR(G34="",L33=""),"",MOD(G34+L33+J33,60))</f>
      </c>
      <c r="M35" s="71"/>
    </row>
    <row r="36" spans="1:13" ht="6" customHeight="1">
      <c r="A36" s="59"/>
      <c r="B36" s="60"/>
      <c r="C36" s="83"/>
      <c r="D36" s="72">
        <f>IF(C37="","",(C37-C35)/100)</f>
      </c>
      <c r="E36" s="68"/>
      <c r="F36" s="73">
        <f>IF(OR(C37="",E36=""),"",MAX(-D36*2/3,E36,D36+E36))</f>
      </c>
      <c r="G36" s="74">
        <f>IF(F36="","",ROUND(F36*fact,0))</f>
      </c>
      <c r="H36" s="66"/>
      <c r="I36" s="66"/>
      <c r="J36" s="68"/>
      <c r="K36" s="81"/>
      <c r="L36" s="80"/>
      <c r="M36" s="71"/>
    </row>
    <row r="37" spans="1:13" ht="6" customHeight="1">
      <c r="A37" s="59"/>
      <c r="B37" s="60"/>
      <c r="C37" s="82"/>
      <c r="D37" s="77"/>
      <c r="E37" s="68"/>
      <c r="F37" s="73"/>
      <c r="G37" s="78"/>
      <c r="H37" s="66">
        <f>IF(OR(E36="",H35=""),"",H35+E36)</f>
      </c>
      <c r="I37" s="66">
        <f>IF(OR(F36="",I35=""),"",I35+F36)</f>
      </c>
      <c r="J37" s="68"/>
      <c r="K37" s="79">
        <f>IF(OR(G36="",K35=""),"",MOD(K35+(G36+L35+J35-MOD(G36+L35+J35,60))/60,24))</f>
      </c>
      <c r="L37" s="80">
        <f>IF(OR(G36="",L35=""),"",MOD(G36+L35+J35,60))</f>
      </c>
      <c r="M37" s="71"/>
    </row>
    <row r="38" spans="1:13" ht="6" customHeight="1">
      <c r="A38" s="59"/>
      <c r="B38" s="60"/>
      <c r="C38" s="83"/>
      <c r="D38" s="72">
        <f>IF(C39="","",(C39-C37)/100)</f>
      </c>
      <c r="E38" s="68"/>
      <c r="F38" s="73">
        <f>IF(OR(C39="",E38=""),"",MAX(-D38*2/3,E38,D38+E38))</f>
      </c>
      <c r="G38" s="74">
        <f>IF(F38="","",ROUND(F38*fact,0))</f>
      </c>
      <c r="H38" s="66"/>
      <c r="I38" s="66"/>
      <c r="J38" s="68"/>
      <c r="K38" s="81"/>
      <c r="L38" s="80"/>
      <c r="M38" s="71"/>
    </row>
    <row r="39" spans="1:13" ht="6" customHeight="1">
      <c r="A39" s="59"/>
      <c r="B39" s="60"/>
      <c r="C39" s="82"/>
      <c r="D39" s="77"/>
      <c r="E39" s="68"/>
      <c r="F39" s="73"/>
      <c r="G39" s="78"/>
      <c r="H39" s="66">
        <f>IF(OR(E38="",H37=""),"",H37+E38)</f>
      </c>
      <c r="I39" s="66">
        <f>IF(OR(F38="",I37=""),"",I37+F38)</f>
      </c>
      <c r="J39" s="68"/>
      <c r="K39" s="79">
        <f>IF(OR(G38="",K37=""),"",MOD(K37+(G38+L37+J37-MOD(G38+L37+J37,60))/60,24))</f>
      </c>
      <c r="L39" s="80">
        <f>IF(OR(G38="",L37=""),"",MOD(G38+L37+J37,60))</f>
      </c>
      <c r="M39" s="71"/>
    </row>
    <row r="40" spans="1:13" ht="6" customHeight="1">
      <c r="A40" s="59"/>
      <c r="B40" s="60"/>
      <c r="C40" s="83"/>
      <c r="D40" s="72">
        <f>IF(C41="","",(C41-C39)/100)</f>
      </c>
      <c r="E40" s="68"/>
      <c r="F40" s="73">
        <f>IF(OR(C41="",E40=""),"",MAX(-D40*2/3,E40,D40+E40))</f>
      </c>
      <c r="G40" s="74">
        <f>IF(F40="","",ROUND(F40*fact,0))</f>
      </c>
      <c r="H40" s="66"/>
      <c r="I40" s="66"/>
      <c r="J40" s="68"/>
      <c r="K40" s="81"/>
      <c r="L40" s="80"/>
      <c r="M40" s="71"/>
    </row>
    <row r="41" spans="1:13" ht="6" customHeight="1">
      <c r="A41" s="59"/>
      <c r="B41" s="60"/>
      <c r="C41" s="82"/>
      <c r="D41" s="77"/>
      <c r="E41" s="68"/>
      <c r="F41" s="73"/>
      <c r="G41" s="78"/>
      <c r="H41" s="66">
        <f>IF(OR(E40="",H39=""),"",H39+E40)</f>
      </c>
      <c r="I41" s="66">
        <f>IF(OR(F40="",I39=""),"",I39+F40)</f>
      </c>
      <c r="J41" s="68"/>
      <c r="K41" s="79">
        <f>IF(OR(G40="",K39=""),"",MOD(K39+(G40+L39+J39-MOD(G40+L39+J39,60))/60,24))</f>
      </c>
      <c r="L41" s="80">
        <f>IF(OR(G40="",L39=""),"",MOD(G40+L39+J39,60))</f>
      </c>
      <c r="M41" s="71"/>
    </row>
    <row r="42" spans="1:13" ht="6" customHeight="1">
      <c r="A42" s="59"/>
      <c r="B42" s="60"/>
      <c r="C42" s="83"/>
      <c r="D42" s="72">
        <f>IF(C43="","",(C43-C41)/100)</f>
      </c>
      <c r="E42" s="68"/>
      <c r="F42" s="73">
        <f>IF(OR(C43="",E42=""),"",MAX(-D42*2/3,E42,D42+E42))</f>
      </c>
      <c r="G42" s="74">
        <f>IF(F42="","",ROUND(F42*fact,0))</f>
      </c>
      <c r="H42" s="66"/>
      <c r="I42" s="66"/>
      <c r="J42" s="68"/>
      <c r="K42" s="81"/>
      <c r="L42" s="80"/>
      <c r="M42" s="71"/>
    </row>
    <row r="43" spans="1:13" ht="6" customHeight="1">
      <c r="A43" s="59"/>
      <c r="B43" s="60"/>
      <c r="C43" s="82"/>
      <c r="D43" s="77"/>
      <c r="E43" s="68"/>
      <c r="F43" s="73"/>
      <c r="G43" s="78"/>
      <c r="H43" s="66">
        <f>IF(OR(E42="",H41=""),"",H41+E42)</f>
      </c>
      <c r="I43" s="66">
        <f>IF(OR(F42="",I41=""),"",I41+F42)</f>
      </c>
      <c r="J43" s="68"/>
      <c r="K43" s="79">
        <f>IF(OR(G42="",K41=""),"",MOD(K41+(G42+L41+J41-MOD(G42+L41+J41,60))/60,24))</f>
      </c>
      <c r="L43" s="80">
        <f>IF(OR(G42="",L41=""),"",MOD(G42+L41+J41,60))</f>
      </c>
      <c r="M43" s="71"/>
    </row>
    <row r="44" spans="1:13" ht="6" customHeight="1">
      <c r="A44" s="59"/>
      <c r="B44" s="60"/>
      <c r="C44" s="83"/>
      <c r="D44" s="72">
        <f>IF(C45="","",(C45-C43)/100)</f>
      </c>
      <c r="E44" s="68"/>
      <c r="F44" s="73">
        <f>IF(OR(C45="",E44=""),"",MAX(-D44*2/3,E44,D44+E44))</f>
      </c>
      <c r="G44" s="74">
        <f>IF(F44="","",ROUND(F44*fact,0))</f>
      </c>
      <c r="H44" s="66"/>
      <c r="I44" s="66"/>
      <c r="J44" s="68"/>
      <c r="K44" s="81"/>
      <c r="L44" s="80"/>
      <c r="M44" s="71"/>
    </row>
    <row r="45" spans="1:13" ht="6" customHeight="1">
      <c r="A45" s="59"/>
      <c r="B45" s="60"/>
      <c r="C45" s="82"/>
      <c r="D45" s="77"/>
      <c r="E45" s="68"/>
      <c r="F45" s="73"/>
      <c r="G45" s="78"/>
      <c r="H45" s="66">
        <f>IF(OR(E44="",H43=""),"",H43+E44)</f>
      </c>
      <c r="I45" s="66">
        <f>IF(OR(F44="",I43=""),"",I43+F44)</f>
      </c>
      <c r="J45" s="68"/>
      <c r="K45" s="79">
        <f>IF(OR(G44="",K43=""),"",MOD(K43+(G44+L43+J43-MOD(G44+L43+J43,60))/60,24))</f>
      </c>
      <c r="L45" s="80">
        <f>IF(OR(G44="",L43=""),"",MOD(G44+L43+J43,60))</f>
      </c>
      <c r="M45" s="71"/>
    </row>
    <row r="46" spans="1:13" ht="6" customHeight="1">
      <c r="A46" s="59"/>
      <c r="B46" s="60"/>
      <c r="C46" s="83"/>
      <c r="D46" s="72">
        <f>IF(C47="","",(C47-C45)/100)</f>
      </c>
      <c r="E46" s="68"/>
      <c r="F46" s="73">
        <f>IF(OR(C47="",E46=""),"",MAX(-D46*2/3,E46,D46+E46))</f>
      </c>
      <c r="G46" s="74">
        <f>IF(F46="","",ROUND(F46*fact,0))</f>
      </c>
      <c r="H46" s="66"/>
      <c r="I46" s="66"/>
      <c r="J46" s="68"/>
      <c r="K46" s="81"/>
      <c r="L46" s="80"/>
      <c r="M46" s="71"/>
    </row>
    <row r="47" spans="1:13" ht="6" customHeight="1">
      <c r="A47" s="59"/>
      <c r="B47" s="60"/>
      <c r="C47" s="82"/>
      <c r="D47" s="77"/>
      <c r="E47" s="68"/>
      <c r="F47" s="73"/>
      <c r="G47" s="78"/>
      <c r="H47" s="66">
        <f>IF(OR(E46="",H45=""),"",H45+E46)</f>
      </c>
      <c r="I47" s="66">
        <f>IF(OR(F46="",I45=""),"",I45+F46)</f>
      </c>
      <c r="J47" s="68"/>
      <c r="K47" s="79">
        <f>IF(OR(G46="",K45=""),"",MOD(K45+(G46+L45+J45-MOD(G46+L45+J45,60))/60,24))</f>
      </c>
      <c r="L47" s="80">
        <f>IF(OR(G46="",L45=""),"",MOD(G46+L45+J45,60))</f>
      </c>
      <c r="M47" s="71"/>
    </row>
    <row r="48" spans="1:13" ht="6" customHeight="1">
      <c r="A48" s="59"/>
      <c r="B48" s="60"/>
      <c r="C48" s="83"/>
      <c r="D48" s="72">
        <f>IF(C49="","",(C49-C47)/100)</f>
      </c>
      <c r="E48" s="68"/>
      <c r="F48" s="73">
        <f>IF(OR(C49="",E48=""),"",MAX(-D48*2/3,E48,D48+E48))</f>
      </c>
      <c r="G48" s="74">
        <f>IF(F48="","",ROUND(F48*fact,0))</f>
      </c>
      <c r="H48" s="66"/>
      <c r="I48" s="66"/>
      <c r="J48" s="68"/>
      <c r="K48" s="81"/>
      <c r="L48" s="80"/>
      <c r="M48" s="71"/>
    </row>
    <row r="49" spans="1:13" ht="6" customHeight="1">
      <c r="A49" s="59"/>
      <c r="B49" s="60"/>
      <c r="C49" s="82"/>
      <c r="D49" s="77"/>
      <c r="E49" s="68"/>
      <c r="F49" s="73"/>
      <c r="G49" s="78"/>
      <c r="H49" s="66">
        <f>IF(OR(E48="",H47=""),"",H47+E48)</f>
      </c>
      <c r="I49" s="66">
        <f>IF(OR(F48="",I47=""),"",I47+F48)</f>
      </c>
      <c r="J49" s="68"/>
      <c r="K49" s="79">
        <f>IF(OR(G48="",K47=""),"",MOD(K47+(G48+L47+J47-MOD(G48+L47+J47,60))/60,24))</f>
      </c>
      <c r="L49" s="80">
        <f>IF(OR(G48="",L47=""),"",MOD(G48+L47+J47,60))</f>
      </c>
      <c r="M49" s="71"/>
    </row>
    <row r="50" spans="1:13" ht="6" customHeight="1">
      <c r="A50" s="59"/>
      <c r="B50" s="60"/>
      <c r="C50" s="83"/>
      <c r="D50" s="72">
        <f>IF(C51="","",(C51-C49)/100)</f>
      </c>
      <c r="E50" s="68"/>
      <c r="F50" s="73">
        <f>IF(OR(C51="",E50=""),"",MAX(-D50*2/3,E50,D50+E50))</f>
      </c>
      <c r="G50" s="74">
        <f>IF(F50="","",ROUND(F50*fact,0))</f>
      </c>
      <c r="H50" s="66"/>
      <c r="I50" s="66"/>
      <c r="J50" s="68"/>
      <c r="K50" s="81"/>
      <c r="L50" s="80"/>
      <c r="M50" s="71"/>
    </row>
    <row r="51" spans="1:13" ht="6" customHeight="1">
      <c r="A51" s="59"/>
      <c r="B51" s="60"/>
      <c r="C51" s="82"/>
      <c r="D51" s="77"/>
      <c r="E51" s="68"/>
      <c r="F51" s="73"/>
      <c r="G51" s="78"/>
      <c r="H51" s="66">
        <f>IF(OR(E50="",H49=""),"",H49+E50)</f>
      </c>
      <c r="I51" s="66">
        <f>IF(OR(F50="",I49=""),"",I49+F50)</f>
      </c>
      <c r="J51" s="68"/>
      <c r="K51" s="79">
        <f>IF(OR(G50="",K49=""),"",MOD(K49+(G50+L49+J49-MOD(G50+L49+J49,60))/60,24))</f>
      </c>
      <c r="L51" s="80">
        <f>IF(OR(G50="",L49=""),"",MOD(G50+L49+J49,60))</f>
      </c>
      <c r="M51" s="71"/>
    </row>
    <row r="52" spans="1:13" ht="6" customHeight="1">
      <c r="A52" s="59"/>
      <c r="B52" s="60"/>
      <c r="C52" s="83"/>
      <c r="D52" s="72">
        <f>IF(C53="","",(C53-C51)/100)</f>
      </c>
      <c r="E52" s="68"/>
      <c r="F52" s="73">
        <f>IF(OR(C53="",E52=""),"",MAX(-D52*2/3,E52,D52+E52))</f>
      </c>
      <c r="G52" s="74">
        <f>IF(F52="","",ROUND(F52*fact,0))</f>
      </c>
      <c r="H52" s="66"/>
      <c r="I52" s="66"/>
      <c r="J52" s="68"/>
      <c r="K52" s="81"/>
      <c r="L52" s="80"/>
      <c r="M52" s="71"/>
    </row>
    <row r="53" spans="1:13" ht="6" customHeight="1">
      <c r="A53" s="59"/>
      <c r="B53" s="60"/>
      <c r="C53" s="82"/>
      <c r="D53" s="77"/>
      <c r="E53" s="68"/>
      <c r="F53" s="73"/>
      <c r="G53" s="78"/>
      <c r="H53" s="66">
        <f>IF(OR(E52="",H51=""),"",H51+E52)</f>
      </c>
      <c r="I53" s="66">
        <f>IF(OR(F52="",I51=""),"",I51+F52)</f>
      </c>
      <c r="J53" s="68"/>
      <c r="K53" s="79">
        <f>IF(OR(G52="",K51=""),"",MOD(K51+(G52+L51+J51-MOD(G52+L51+J51,60))/60,24))</f>
      </c>
      <c r="L53" s="80">
        <f>IF(OR(G52="",L51=""),"",MOD(G52+L51+J51,60))</f>
      </c>
      <c r="M53" s="71"/>
    </row>
    <row r="54" spans="1:13" ht="6" customHeight="1">
      <c r="A54" s="59"/>
      <c r="B54" s="60"/>
      <c r="C54" s="83"/>
      <c r="D54" s="72">
        <f>IF(C55="","",(C55-C53)/100)</f>
      </c>
      <c r="E54" s="68"/>
      <c r="F54" s="73">
        <f>IF(OR(C55="",E54=""),"",MAX(-D54*2/3,E54,D54+E54))</f>
      </c>
      <c r="G54" s="74">
        <f>IF(F54="","",ROUND(F54*fact,0))</f>
      </c>
      <c r="H54" s="66"/>
      <c r="I54" s="66"/>
      <c r="J54" s="68"/>
      <c r="K54" s="81"/>
      <c r="L54" s="80"/>
      <c r="M54" s="71"/>
    </row>
    <row r="55" spans="1:13" ht="6" customHeight="1">
      <c r="A55" s="59"/>
      <c r="B55" s="60"/>
      <c r="C55" s="82"/>
      <c r="D55" s="77"/>
      <c r="E55" s="68"/>
      <c r="F55" s="73"/>
      <c r="G55" s="78"/>
      <c r="H55" s="66">
        <f>IF(OR(E54="",H53=""),"",H53+E54)</f>
      </c>
      <c r="I55" s="66">
        <f>IF(OR(F54="",I53=""),"",I53+F54)</f>
      </c>
      <c r="J55" s="68"/>
      <c r="K55" s="79">
        <f>IF(OR(G54="",K53=""),"",MOD(K53+(G54+L53+J53-MOD(G54+L53+J53,60))/60,24))</f>
      </c>
      <c r="L55" s="80">
        <f>IF(OR(G54="",L53=""),"",MOD(G54+L53+J53,60))</f>
      </c>
      <c r="M55" s="71"/>
    </row>
    <row r="56" spans="1:13" ht="6" customHeight="1">
      <c r="A56" s="59"/>
      <c r="B56" s="60"/>
      <c r="C56" s="83"/>
      <c r="D56" s="72">
        <f>IF(C57="","",(C57-C55)/100)</f>
      </c>
      <c r="E56" s="68"/>
      <c r="F56" s="73">
        <f>IF(OR(C57="",E56=""),"",MAX(-D56*2/3,E56,D56+E56))</f>
      </c>
      <c r="G56" s="74">
        <f>IF(F56="","",ROUND(F56*fact,0))</f>
      </c>
      <c r="H56" s="66"/>
      <c r="I56" s="66"/>
      <c r="J56" s="68"/>
      <c r="K56" s="81"/>
      <c r="L56" s="80"/>
      <c r="M56" s="71"/>
    </row>
    <row r="57" spans="1:13" ht="6" customHeight="1">
      <c r="A57" s="59"/>
      <c r="B57" s="60"/>
      <c r="C57" s="82"/>
      <c r="D57" s="77"/>
      <c r="E57" s="68"/>
      <c r="F57" s="73"/>
      <c r="G57" s="78"/>
      <c r="H57" s="66">
        <f>IF(OR(E56="",H55=""),"",H55+E56)</f>
      </c>
      <c r="I57" s="66">
        <f>IF(OR(F56="",I55=""),"",I55+F56)</f>
      </c>
      <c r="J57" s="68"/>
      <c r="K57" s="79">
        <f>IF(OR(G56="",K55=""),"",MOD(K55+(G56+L55+J55-MOD(G56+L55+J55,60))/60,24))</f>
      </c>
      <c r="L57" s="80">
        <f>IF(OR(G56="",L55=""),"",MOD(G56+L55+J55,60))</f>
      </c>
      <c r="M57" s="71"/>
    </row>
    <row r="58" spans="1:13" ht="6" customHeight="1">
      <c r="A58" s="59"/>
      <c r="B58" s="60"/>
      <c r="C58" s="83"/>
      <c r="D58" s="72">
        <f>IF(C59="","",(C59-C57)/100)</f>
      </c>
      <c r="E58" s="68"/>
      <c r="F58" s="73">
        <f>IF(OR(C59="",E58=""),"",MAX(-D58*2/3,E58,D58+E58))</f>
      </c>
      <c r="G58" s="74">
        <f>IF(F58="","",ROUND(F58*fact,0))</f>
      </c>
      <c r="H58" s="66"/>
      <c r="I58" s="66"/>
      <c r="J58" s="68"/>
      <c r="K58" s="81"/>
      <c r="L58" s="80"/>
      <c r="M58" s="71"/>
    </row>
    <row r="59" spans="1:13" ht="6" customHeight="1">
      <c r="A59" s="59"/>
      <c r="B59" s="60"/>
      <c r="C59" s="82"/>
      <c r="D59" s="77"/>
      <c r="E59" s="68"/>
      <c r="F59" s="73"/>
      <c r="G59" s="78"/>
      <c r="H59" s="66">
        <f>IF(OR(E58="",H57=""),"",H57+E58)</f>
      </c>
      <c r="I59" s="66">
        <f>IF(OR(F58="",I57=""),"",I57+F58)</f>
      </c>
      <c r="J59" s="68"/>
      <c r="K59" s="79">
        <f>IF(OR(G58="",K57=""),"",MOD(K57+(G58+L57+J57-MOD(G58+L57+J57,60))/60,24))</f>
      </c>
      <c r="L59" s="80">
        <f>IF(OR(G58="",L57=""),"",MOD(G58+L57+J57,60))</f>
      </c>
      <c r="M59" s="71"/>
    </row>
    <row r="60" spans="1:13" ht="6" customHeight="1">
      <c r="A60" s="59"/>
      <c r="B60" s="60"/>
      <c r="C60" s="83"/>
      <c r="D60" s="72">
        <f>IF(C61="","",(C61-C59)/100)</f>
      </c>
      <c r="E60" s="68"/>
      <c r="F60" s="73">
        <f>IF(OR(C61="",E60=""),"",MAX(-D60*2/3,E60,D60+E60))</f>
      </c>
      <c r="G60" s="74">
        <f>IF(F60="","",ROUND(F60*fact,0))</f>
      </c>
      <c r="H60" s="66"/>
      <c r="I60" s="66"/>
      <c r="J60" s="68"/>
      <c r="K60" s="81"/>
      <c r="L60" s="80"/>
      <c r="M60" s="71"/>
    </row>
    <row r="61" spans="1:13" ht="6" customHeight="1">
      <c r="A61" s="59"/>
      <c r="B61" s="60"/>
      <c r="C61" s="82"/>
      <c r="D61" s="77"/>
      <c r="E61" s="68"/>
      <c r="F61" s="73"/>
      <c r="G61" s="78"/>
      <c r="H61" s="66">
        <f>IF(OR(E60="",H59=""),"",H59+E60)</f>
      </c>
      <c r="I61" s="66">
        <f>IF(OR(F60="",I59=""),"",I59+F60)</f>
      </c>
      <c r="J61" s="68"/>
      <c r="K61" s="79">
        <f>IF(OR(G60="",K59=""),"",MOD(K59+(G60+L59+J59-MOD(G60+L59+J59,60))/60,24))</f>
      </c>
      <c r="L61" s="80">
        <f>IF(OR(G60="",L59=""),"",MOD(G60+L59+J59,60))</f>
      </c>
      <c r="M61" s="71"/>
    </row>
    <row r="62" spans="1:13" ht="6" customHeight="1">
      <c r="A62" s="59"/>
      <c r="B62" s="60"/>
      <c r="C62" s="83"/>
      <c r="D62" s="72">
        <f>IF(C63="","",(C63-C61)/100)</f>
      </c>
      <c r="E62" s="68"/>
      <c r="F62" s="73">
        <f>IF(OR(C63="",E62=""),"",MAX(-D62*2/3,E62,D62+E62))</f>
      </c>
      <c r="G62" s="74">
        <f>IF(F62="","",ROUND(F62*fact,0))</f>
      </c>
      <c r="H62" s="66"/>
      <c r="I62" s="66"/>
      <c r="J62" s="68"/>
      <c r="K62" s="81"/>
      <c r="L62" s="80"/>
      <c r="M62" s="71"/>
    </row>
    <row r="63" spans="1:13" ht="6" customHeight="1">
      <c r="A63" s="59"/>
      <c r="B63" s="60"/>
      <c r="C63" s="82"/>
      <c r="D63" s="77"/>
      <c r="E63" s="68"/>
      <c r="F63" s="73"/>
      <c r="G63" s="78"/>
      <c r="H63" s="66">
        <f>IF(OR(E62="",H61=""),"",H61+E62)</f>
      </c>
      <c r="I63" s="66">
        <f>IF(OR(F62="",I61=""),"",I61+F62)</f>
      </c>
      <c r="J63" s="68"/>
      <c r="K63" s="79">
        <f>IF(OR(G62="",K61=""),"",MOD(K61+(G62+L61+J61-MOD(G62+L61+J61,60))/60,24))</f>
      </c>
      <c r="L63" s="80">
        <f>IF(OR(G62="",L61=""),"",MOD(G62+L61+J61,60))</f>
      </c>
      <c r="M63" s="71"/>
    </row>
    <row r="64" spans="1:13" ht="6" customHeight="1">
      <c r="A64" s="59"/>
      <c r="B64" s="60"/>
      <c r="C64" s="83"/>
      <c r="D64" s="72">
        <f>IF(C65="","",(C65-C63)/100)</f>
      </c>
      <c r="E64" s="68"/>
      <c r="F64" s="73">
        <f>IF(OR(C65="",E64=""),"",MAX(-D64*2/3,E64,D64+E64))</f>
      </c>
      <c r="G64" s="74">
        <f>IF(F64="","",ROUND(F64*fact,0))</f>
      </c>
      <c r="H64" s="66"/>
      <c r="I64" s="66"/>
      <c r="J64" s="68"/>
      <c r="K64" s="81"/>
      <c r="L64" s="80"/>
      <c r="M64" s="71"/>
    </row>
    <row r="65" spans="1:13" ht="6" customHeight="1">
      <c r="A65" s="59"/>
      <c r="B65" s="60"/>
      <c r="C65" s="82"/>
      <c r="D65" s="77"/>
      <c r="E65" s="68"/>
      <c r="F65" s="73"/>
      <c r="G65" s="78"/>
      <c r="H65" s="66">
        <f>IF(OR(E64="",H63=""),"",H63+E64)</f>
      </c>
      <c r="I65" s="66">
        <f>IF(OR(F64="",I63=""),"",I63+F64)</f>
      </c>
      <c r="J65" s="68"/>
      <c r="K65" s="79">
        <f>IF(OR(G64="",K63=""),"",MOD(K63+(G64+L63+J63-MOD(G64+L63+J63,60))/60,24))</f>
      </c>
      <c r="L65" s="80">
        <f>IF(OR(G64="",L63=""),"",MOD(G64+L63+J63,60))</f>
      </c>
      <c r="M65" s="71"/>
    </row>
    <row r="66" spans="1:13" ht="6" customHeight="1">
      <c r="A66" s="59"/>
      <c r="B66" s="60"/>
      <c r="C66" s="83"/>
      <c r="D66" s="72">
        <f>IF(C67="","",(C67-C65)/100)</f>
      </c>
      <c r="E66" s="68"/>
      <c r="F66" s="73">
        <f>IF(OR(C67="",E66=""),"",MAX(-D66*2/3,E66,D66+E66))</f>
      </c>
      <c r="G66" s="74">
        <f>IF(F66="","",ROUND(F66*fact,0))</f>
      </c>
      <c r="H66" s="66"/>
      <c r="I66" s="66"/>
      <c r="J66" s="68"/>
      <c r="K66" s="81"/>
      <c r="L66" s="80"/>
      <c r="M66" s="71"/>
    </row>
    <row r="67" spans="1:13" ht="6" customHeight="1">
      <c r="A67" s="59"/>
      <c r="B67" s="60"/>
      <c r="C67" s="82"/>
      <c r="D67" s="77"/>
      <c r="E67" s="68"/>
      <c r="F67" s="73"/>
      <c r="G67" s="78"/>
      <c r="H67" s="66">
        <f>IF(OR(E66="",H65=""),"",H65+E66)</f>
      </c>
      <c r="I67" s="66">
        <f>IF(OR(F66="",I65=""),"",I65+F66)</f>
      </c>
      <c r="J67" s="68"/>
      <c r="K67" s="79">
        <f>IF(OR(G66="",K65=""),"",MOD(K65+(G66+L65+J65-MOD(G66+L65+J65,60))/60,24))</f>
      </c>
      <c r="L67" s="80">
        <f>IF(OR(G66="",L65=""),"",MOD(G66+L65+J65,60))</f>
      </c>
      <c r="M67" s="71"/>
    </row>
    <row r="68" spans="1:13" ht="6" customHeight="1">
      <c r="A68" s="59"/>
      <c r="B68" s="60"/>
      <c r="C68" s="83"/>
      <c r="D68" s="72">
        <f>IF(C69="","",(C69-C67)/100)</f>
      </c>
      <c r="E68" s="68"/>
      <c r="F68" s="73">
        <f>IF(OR(C69="",E68=""),"",MAX(-D68*2/3,E68,D68+E68))</f>
      </c>
      <c r="G68" s="74">
        <f>IF(F68="","",ROUND(F68*fact,0))</f>
      </c>
      <c r="H68" s="66"/>
      <c r="I68" s="66"/>
      <c r="J68" s="68"/>
      <c r="K68" s="81"/>
      <c r="L68" s="80"/>
      <c r="M68" s="71"/>
    </row>
    <row r="69" spans="1:13" ht="6" customHeight="1">
      <c r="A69" s="59"/>
      <c r="B69" s="60"/>
      <c r="C69" s="82"/>
      <c r="D69" s="77"/>
      <c r="E69" s="68"/>
      <c r="F69" s="73"/>
      <c r="G69" s="78"/>
      <c r="H69" s="66">
        <f>IF(OR(E68="",H67=""),"",H67+E68)</f>
      </c>
      <c r="I69" s="66">
        <f>IF(OR(F68="",I67=""),"",I67+F68)</f>
      </c>
      <c r="J69" s="68"/>
      <c r="K69" s="79">
        <f>IF(OR(G68="",K67=""),"",MOD(K67+(G68+L67+J67-MOD(G68+L67+J67,60))/60,24))</f>
      </c>
      <c r="L69" s="80">
        <f>IF(OR(G68="",L67=""),"",MOD(G68+L67+J67,60))</f>
      </c>
      <c r="M69" s="71"/>
    </row>
    <row r="70" spans="1:13" ht="6" customHeight="1">
      <c r="A70" s="59"/>
      <c r="B70" s="60"/>
      <c r="C70" s="83"/>
      <c r="D70" s="72">
        <f>IF(C71="","",(C71-C69)/100)</f>
      </c>
      <c r="E70" s="68"/>
      <c r="F70" s="73">
        <f>IF(OR(C71="",E70=""),"",MAX(-D70*2/3,E70,D70+E70))</f>
      </c>
      <c r="G70" s="74">
        <f>IF(F70="","",ROUND(F70*fact,0))</f>
      </c>
      <c r="H70" s="66"/>
      <c r="I70" s="66"/>
      <c r="J70" s="68"/>
      <c r="K70" s="81"/>
      <c r="L70" s="80"/>
      <c r="M70" s="71"/>
    </row>
    <row r="71" spans="1:13" ht="6" customHeight="1">
      <c r="A71" s="59"/>
      <c r="B71" s="60"/>
      <c r="C71" s="82"/>
      <c r="D71" s="77"/>
      <c r="E71" s="68"/>
      <c r="F71" s="73"/>
      <c r="G71" s="78"/>
      <c r="H71" s="66">
        <f>IF(OR(E70="",H69=""),"",H69+E70)</f>
      </c>
      <c r="I71" s="66">
        <f>IF(OR(F70="",I69=""),"",I69+F70)</f>
      </c>
      <c r="J71" s="68"/>
      <c r="K71" s="79">
        <f>IF(OR(G70="",K69=""),"",MOD(K69+(G70+L69+J69-MOD(G70+L69+J69,60))/60,24))</f>
      </c>
      <c r="L71" s="80">
        <f>IF(OR(G70="",L69=""),"",MOD(G70+L69+J69,60))</f>
      </c>
      <c r="M71" s="71"/>
    </row>
    <row r="72" spans="1:13" ht="6" customHeight="1">
      <c r="A72" s="59"/>
      <c r="B72" s="60"/>
      <c r="C72" s="83"/>
      <c r="D72" s="72">
        <f>IF(C73="","",(C73-C71)/100)</f>
      </c>
      <c r="E72" s="68"/>
      <c r="F72" s="73">
        <f>IF(OR(C73="",E72=""),"",MAX(-D72*2/3,E72,D72+E72))</f>
      </c>
      <c r="G72" s="74">
        <f>IF(F72="","",ROUND(F72*fact,0))</f>
      </c>
      <c r="H72" s="66"/>
      <c r="I72" s="66"/>
      <c r="J72" s="68"/>
      <c r="K72" s="81"/>
      <c r="L72" s="80"/>
      <c r="M72" s="71"/>
    </row>
    <row r="73" spans="1:13" ht="6" customHeight="1">
      <c r="A73" s="59"/>
      <c r="B73" s="60"/>
      <c r="C73" s="82"/>
      <c r="D73" s="77"/>
      <c r="E73" s="68"/>
      <c r="F73" s="73"/>
      <c r="G73" s="78"/>
      <c r="H73" s="66">
        <f>IF(OR(E72="",H71=""),"",H71+E72)</f>
      </c>
      <c r="I73" s="66">
        <f>IF(OR(F72="",I71=""),"",I71+F72)</f>
      </c>
      <c r="J73" s="68"/>
      <c r="K73" s="79">
        <f>IF(OR(G72="",K71=""),"",MOD(K71+(G72+L71+J71-MOD(G72+L71+J71,60))/60,24))</f>
      </c>
      <c r="L73" s="80">
        <f>IF(OR(G72="",L71=""),"",MOD(G72+L71+J71,60))</f>
      </c>
      <c r="M73" s="71"/>
    </row>
    <row r="74" spans="1:13" ht="6" customHeight="1">
      <c r="A74" s="59"/>
      <c r="B74" s="60"/>
      <c r="C74" s="83"/>
      <c r="D74" s="72">
        <f>IF(C75="","",(C75-C73)/100)</f>
      </c>
      <c r="E74" s="68"/>
      <c r="F74" s="73">
        <f>IF(OR(C75="",E74=""),"",MAX(-D74*2/3,E74,D74+E74))</f>
      </c>
      <c r="G74" s="74">
        <f>IF(F74="","",ROUND(F74*fact,0))</f>
      </c>
      <c r="H74" s="66"/>
      <c r="I74" s="66"/>
      <c r="J74" s="68"/>
      <c r="K74" s="81"/>
      <c r="L74" s="80"/>
      <c r="M74" s="71"/>
    </row>
    <row r="75" spans="1:13" ht="6" customHeight="1">
      <c r="A75" s="59"/>
      <c r="B75" s="60"/>
      <c r="C75" s="82"/>
      <c r="D75" s="77"/>
      <c r="E75" s="68"/>
      <c r="F75" s="73"/>
      <c r="G75" s="78"/>
      <c r="H75" s="66">
        <f>IF(OR(E74="",H73=""),"",H73+E74)</f>
      </c>
      <c r="I75" s="66">
        <f>IF(OR(F74="",I73=""),"",I73+F74)</f>
      </c>
      <c r="J75" s="68"/>
      <c r="K75" s="79">
        <f>IF(OR(G74="",K73=""),"",MOD(K73+(G74+L73+J73-MOD(G74+L73+J73,60))/60,24))</f>
      </c>
      <c r="L75" s="80">
        <f>IF(OR(G74="",L73=""),"",MOD(G74+L73+J73,60))</f>
      </c>
      <c r="M75" s="71"/>
    </row>
    <row r="76" spans="1:13" ht="6" customHeight="1">
      <c r="A76" s="59"/>
      <c r="B76" s="60"/>
      <c r="C76" s="83"/>
      <c r="D76" s="72">
        <f>IF(C77="","",(C77-C75)/100)</f>
      </c>
      <c r="E76" s="68"/>
      <c r="F76" s="73">
        <f>IF(OR(C77="",E76=""),"",MAX(-D76*2/3,E76,D76+E76))</f>
      </c>
      <c r="G76" s="74">
        <f>IF(F76="","",ROUND(F76*fact,0))</f>
      </c>
      <c r="H76" s="66"/>
      <c r="I76" s="66"/>
      <c r="J76" s="68"/>
      <c r="K76" s="81"/>
      <c r="L76" s="80"/>
      <c r="M76" s="71"/>
    </row>
    <row r="77" spans="1:13" ht="6" customHeight="1">
      <c r="A77" s="59"/>
      <c r="B77" s="60"/>
      <c r="C77" s="82"/>
      <c r="D77" s="77"/>
      <c r="E77" s="68"/>
      <c r="F77" s="73"/>
      <c r="G77" s="78"/>
      <c r="H77" s="66">
        <f>IF(OR(E76="",H75=""),"",H75+E76)</f>
      </c>
      <c r="I77" s="66">
        <f>IF(OR(F76="",I75=""),"",I75+F76)</f>
      </c>
      <c r="J77" s="68"/>
      <c r="K77" s="79">
        <f>IF(OR(G76="",K75=""),"",MOD(K75+(G76+L75+J75-MOD(G76+L75+J75,60))/60,24))</f>
      </c>
      <c r="L77" s="80">
        <f>IF(OR(G76="",L75=""),"",MOD(G76+L75+J75,60))</f>
      </c>
      <c r="M77" s="71"/>
    </row>
    <row r="78" spans="1:13" ht="6" customHeight="1">
      <c r="A78" s="59"/>
      <c r="B78" s="60"/>
      <c r="C78" s="83"/>
      <c r="D78" s="72">
        <f>IF(C79="","",(C79-C77)/100)</f>
      </c>
      <c r="E78" s="68"/>
      <c r="F78" s="73">
        <f>IF(OR(C79="",E78=""),"",MAX(-D78*2/3,E78,D78+E78))</f>
      </c>
      <c r="G78" s="74">
        <f>IF(F78="","",ROUND(F78*fact,0))</f>
      </c>
      <c r="H78" s="66"/>
      <c r="I78" s="66"/>
      <c r="J78" s="68"/>
      <c r="K78" s="81"/>
      <c r="L78" s="80"/>
      <c r="M78" s="71"/>
    </row>
    <row r="79" spans="1:13" ht="6" customHeight="1">
      <c r="A79" s="59"/>
      <c r="B79" s="60"/>
      <c r="C79" s="82"/>
      <c r="D79" s="77"/>
      <c r="E79" s="68"/>
      <c r="F79" s="73"/>
      <c r="G79" s="78"/>
      <c r="H79" s="66">
        <f>IF(OR(E78="",H77=""),"",H77+E78)</f>
      </c>
      <c r="I79" s="66">
        <f>IF(OR(F78="",I77=""),"",I77+F78)</f>
      </c>
      <c r="J79" s="68"/>
      <c r="K79" s="79">
        <f>IF(OR(G78="",K77=""),"",MOD(K77+(G78+L77+J77-MOD(G78+L77+J77,60))/60,24))</f>
      </c>
      <c r="L79" s="80">
        <f>IF(OR(G78="",L77=""),"",MOD(G78+L77+J77,60))</f>
      </c>
      <c r="M79" s="71"/>
    </row>
    <row r="80" spans="1:13" ht="6" customHeight="1">
      <c r="A80" s="59"/>
      <c r="B80" s="60"/>
      <c r="C80" s="83"/>
      <c r="D80" s="72">
        <f>IF(C81="","",(C81-C79)/100)</f>
      </c>
      <c r="E80" s="68"/>
      <c r="F80" s="73">
        <f>IF(OR(C81="",E80=""),"",MAX(-D80*2/3,E80,D80+E80))</f>
      </c>
      <c r="G80" s="74">
        <f>IF(F80="","",ROUND(F80*fact,0))</f>
      </c>
      <c r="H80" s="66"/>
      <c r="I80" s="66"/>
      <c r="J80" s="68"/>
      <c r="K80" s="81"/>
      <c r="L80" s="80"/>
      <c r="M80" s="71"/>
    </row>
    <row r="81" spans="1:13" ht="6" customHeight="1">
      <c r="A81" s="59"/>
      <c r="B81" s="60"/>
      <c r="C81" s="82"/>
      <c r="D81" s="77"/>
      <c r="E81" s="68"/>
      <c r="F81" s="73"/>
      <c r="G81" s="78"/>
      <c r="H81" s="66">
        <f>IF(OR(E80="",H79=""),"",H79+E80)</f>
      </c>
      <c r="I81" s="66">
        <f>IF(OR(F80="",I79=""),"",I79+F80)</f>
      </c>
      <c r="J81" s="68"/>
      <c r="K81" s="79">
        <f>IF(OR(G80="",K79=""),"",MOD(K79+(G80+L79+J79-MOD(G80+L79+J79,60))/60,24))</f>
      </c>
      <c r="L81" s="80">
        <f>IF(OR(G80="",L79=""),"",MOD(G80+L79+J79,60))</f>
      </c>
      <c r="M81" s="71"/>
    </row>
    <row r="82" spans="1:13" ht="6" customHeight="1">
      <c r="A82" s="59"/>
      <c r="B82" s="60"/>
      <c r="C82" s="83"/>
      <c r="D82" s="72">
        <f>IF(C83="","",(C83-C81)/100)</f>
      </c>
      <c r="E82" s="68"/>
      <c r="F82" s="73">
        <f>IF(OR(C83="",E82=""),"",MAX(-D82*2/3,E82,D82+E82))</f>
      </c>
      <c r="G82" s="74">
        <f>IF(F82="","",ROUND(F82*fact,0))</f>
      </c>
      <c r="H82" s="66"/>
      <c r="I82" s="66"/>
      <c r="J82" s="68"/>
      <c r="K82" s="81"/>
      <c r="L82" s="80"/>
      <c r="M82" s="71"/>
    </row>
    <row r="83" spans="1:13" ht="6" customHeight="1">
      <c r="A83" s="59"/>
      <c r="B83" s="60"/>
      <c r="C83" s="82"/>
      <c r="D83" s="77"/>
      <c r="E83" s="68"/>
      <c r="F83" s="73"/>
      <c r="G83" s="78"/>
      <c r="H83" s="66">
        <f>IF(OR(E82="",H81=""),"",H81+E82)</f>
      </c>
      <c r="I83" s="66">
        <f>IF(OR(F82="",I81=""),"",I81+F82)</f>
      </c>
      <c r="J83" s="68"/>
      <c r="K83" s="79">
        <f>IF(OR(G82="",K81=""),"",MOD(K81+(G82+L81+J81-MOD(G82+L81+J81,60))/60,24))</f>
      </c>
      <c r="L83" s="80">
        <f>IF(OR(G82="",L81=""),"",MOD(G82+L81+J81,60))</f>
      </c>
      <c r="M83" s="71"/>
    </row>
    <row r="84" spans="1:13" ht="6" customHeight="1">
      <c r="A84" s="59"/>
      <c r="B84" s="60"/>
      <c r="C84" s="83"/>
      <c r="D84" s="72">
        <f>IF(C85="","",(C85-C83)/100)</f>
      </c>
      <c r="E84" s="68"/>
      <c r="F84" s="73">
        <f>IF(OR(C85="",E84=""),"",MAX(-D84*2/3,E84,D84+E84))</f>
      </c>
      <c r="G84" s="74">
        <f>IF(F84="","",ROUND(F84*fact,0))</f>
      </c>
      <c r="H84" s="66"/>
      <c r="I84" s="66"/>
      <c r="J84" s="68"/>
      <c r="K84" s="81"/>
      <c r="L84" s="80"/>
      <c r="M84" s="71"/>
    </row>
    <row r="85" spans="1:13" ht="6" customHeight="1">
      <c r="A85" s="59"/>
      <c r="B85" s="60"/>
      <c r="C85" s="76"/>
      <c r="D85" s="77"/>
      <c r="E85" s="68"/>
      <c r="F85" s="73"/>
      <c r="G85" s="78"/>
      <c r="H85" s="66">
        <f>IF(OR(E84="",H83=""),"",H83+E84)</f>
      </c>
      <c r="I85" s="66">
        <f>IF(OR(F84="",I83=""),"",I83+F84)</f>
      </c>
      <c r="J85" s="68"/>
      <c r="K85" s="79">
        <f>IF(OR(G84="",K83=""),"",MOD(K83+(G84+L83+J83-MOD(G84+L83+J83,60))/60,24))</f>
      </c>
      <c r="L85" s="80">
        <f>IF(OR(G84="",L83=""),"",MOD(G84+L83+J83,60))</f>
      </c>
      <c r="M85" s="71"/>
    </row>
    <row r="86" spans="1:13" ht="6" customHeight="1">
      <c r="A86" s="59"/>
      <c r="B86" s="60"/>
      <c r="C86" s="76"/>
      <c r="D86" s="72">
        <f>IF(C87="","",(C87-C85)/100)</f>
      </c>
      <c r="E86" s="68"/>
      <c r="F86" s="73">
        <f>IF(OR(C87="",E86=""),"",MAX(-D86*2/3,E86,D86+E86))</f>
      </c>
      <c r="G86" s="74">
        <f>IF(F86="","",ROUND(F86*fact,0))</f>
      </c>
      <c r="H86" s="66"/>
      <c r="I86" s="66"/>
      <c r="J86" s="68"/>
      <c r="K86" s="81"/>
      <c r="L86" s="80"/>
      <c r="M86" s="71"/>
    </row>
    <row r="87" spans="1:13" ht="6" customHeight="1">
      <c r="A87" s="59"/>
      <c r="B87" s="84"/>
      <c r="C87" s="76"/>
      <c r="D87" s="77"/>
      <c r="E87" s="68"/>
      <c r="F87" s="73"/>
      <c r="G87" s="78"/>
      <c r="H87" s="66">
        <f>IF(OR(E86="",H85=""),"",H85+E86)</f>
      </c>
      <c r="I87" s="66">
        <f>IF(OR(F86="",I85=""),"",I85+F86)</f>
      </c>
      <c r="J87" s="68"/>
      <c r="K87" s="79">
        <f>IF(OR(G86="",K85=""),"",MOD(K85+(G86+L85+J85-MOD(G86+L85+J85,60))/60,24))</f>
      </c>
      <c r="L87" s="80">
        <f>IF(OR(G86="",L85=""),"",MOD(G86+L85+J85,60))</f>
      </c>
      <c r="M87" s="71"/>
    </row>
    <row r="88" spans="1:13" ht="6" customHeight="1">
      <c r="A88" s="59"/>
      <c r="B88" s="85"/>
      <c r="C88" s="76"/>
      <c r="D88" s="72">
        <f>IF(C89="","",(C89-C87)/100)</f>
      </c>
      <c r="E88" s="68"/>
      <c r="F88" s="73">
        <f>IF(OR(C89="",E88=""),"",MAX(-D88*2/3,E88,D88+E88))</f>
      </c>
      <c r="G88" s="74">
        <f>IF(F88="","",ROUND(F88*fact,0))</f>
      </c>
      <c r="H88" s="66"/>
      <c r="I88" s="66"/>
      <c r="J88" s="68"/>
      <c r="K88" s="81"/>
      <c r="L88" s="80"/>
      <c r="M88" s="71"/>
    </row>
    <row r="89" spans="1:13" ht="6" customHeight="1">
      <c r="A89" s="59"/>
      <c r="B89" s="60"/>
      <c r="C89" s="76"/>
      <c r="D89" s="77"/>
      <c r="E89" s="68"/>
      <c r="F89" s="73"/>
      <c r="G89" s="78"/>
      <c r="H89" s="66">
        <f>IF(OR(E88="",H87=""),"",H87+E88)</f>
      </c>
      <c r="I89" s="66">
        <f>IF(OR(F88="",I87=""),"",I87+F88)</f>
      </c>
      <c r="J89" s="68"/>
      <c r="K89" s="79">
        <f>IF(OR(G88="",K87=""),"",MOD(K87+(G88+L87+J87-MOD(G88+L87+J87,60))/60,24))</f>
      </c>
      <c r="L89" s="80">
        <f>IF(OR(G88="",L87=""),"",MOD(G88+L87+J87,60))</f>
      </c>
      <c r="M89" s="71"/>
    </row>
    <row r="90" spans="1:13" ht="6" customHeight="1">
      <c r="A90" s="86"/>
      <c r="B90" s="87"/>
      <c r="C90" s="88"/>
      <c r="D90" s="89"/>
      <c r="E90" s="90"/>
      <c r="F90" s="89"/>
      <c r="G90" s="91"/>
      <c r="H90" s="92"/>
      <c r="I90" s="92"/>
      <c r="J90" s="93"/>
      <c r="K90" s="94"/>
      <c r="L90" s="95"/>
      <c r="M90" s="96"/>
    </row>
    <row r="91" ht="6" customHeight="1"/>
    <row r="92" spans="1:13" ht="6" customHeight="1">
      <c r="A92" s="100"/>
      <c r="B92" s="100"/>
      <c r="C92" s="101"/>
      <c r="D92" s="102"/>
      <c r="E92" s="103"/>
      <c r="F92" s="102"/>
      <c r="G92" s="104"/>
      <c r="H92" s="105"/>
      <c r="I92" s="105"/>
      <c r="J92" s="106"/>
      <c r="K92" s="107"/>
      <c r="L92" s="108"/>
      <c r="M92" s="109"/>
    </row>
    <row r="93" spans="1:13" ht="13.5" customHeight="1">
      <c r="A93" s="100"/>
      <c r="B93" s="100"/>
      <c r="C93" s="110"/>
      <c r="D93" s="111" t="s">
        <v>72</v>
      </c>
      <c r="E93" s="111"/>
      <c r="F93" s="111"/>
      <c r="G93" s="111"/>
      <c r="H93" s="18" t="s">
        <v>44</v>
      </c>
      <c r="K93" s="112">
        <f>SUMIF(D10:D89,"&gt;0")*100</f>
        <v>0</v>
      </c>
      <c r="L93" s="112"/>
      <c r="M93" s="17" t="s">
        <v>43</v>
      </c>
    </row>
    <row r="94" spans="1:13" ht="11.25" customHeight="1">
      <c r="A94" s="113" t="s">
        <v>79</v>
      </c>
      <c r="B94" s="114">
        <v>15</v>
      </c>
      <c r="C94" s="115"/>
      <c r="D94" s="111"/>
      <c r="E94" s="111"/>
      <c r="F94" s="111"/>
      <c r="G94" s="111"/>
      <c r="H94" s="116" t="s">
        <v>45</v>
      </c>
      <c r="I94" s="116"/>
      <c r="K94" s="112">
        <f>SUMIF(D10:D89,"&lt;0")*100</f>
        <v>0</v>
      </c>
      <c r="L94" s="112"/>
      <c r="M94" s="17" t="s">
        <v>43</v>
      </c>
    </row>
    <row r="95" spans="2:12" ht="6" customHeight="1">
      <c r="B95" s="162" t="s">
        <v>88</v>
      </c>
      <c r="D95" s="117" t="s">
        <v>73</v>
      </c>
      <c r="E95" s="117"/>
      <c r="F95" s="117"/>
      <c r="G95" s="117"/>
      <c r="H95" s="117"/>
      <c r="I95" s="117"/>
      <c r="J95" s="117"/>
      <c r="K95" s="118" t="str">
        <f>SUM(G10:G89)/60-MOD(SUM(G10:G89),60)/60&amp;"h"</f>
        <v>0h</v>
      </c>
      <c r="L95" s="119">
        <f>MOD(SUM(G10:G89),60)</f>
        <v>0</v>
      </c>
    </row>
    <row r="96" spans="2:13" ht="6" customHeight="1">
      <c r="B96" s="162"/>
      <c r="D96" s="117"/>
      <c r="E96" s="117"/>
      <c r="F96" s="117"/>
      <c r="G96" s="117"/>
      <c r="H96" s="117"/>
      <c r="I96" s="117"/>
      <c r="J96" s="117"/>
      <c r="K96" s="118"/>
      <c r="L96" s="119"/>
      <c r="M96" s="16"/>
    </row>
    <row r="97" spans="2:9" ht="15.75" customHeight="1" thickBot="1">
      <c r="B97" s="162"/>
      <c r="C97" s="120"/>
      <c r="D97" s="120"/>
      <c r="F97" s="121"/>
      <c r="G97" s="121"/>
      <c r="H97" s="121"/>
      <c r="I97" s="121"/>
    </row>
    <row r="98" spans="1:14" ht="24.75" customHeight="1" thickBot="1">
      <c r="A98" s="122" t="s">
        <v>17</v>
      </c>
      <c r="B98" s="123" t="s">
        <v>16</v>
      </c>
      <c r="C98" s="124"/>
      <c r="D98" s="125"/>
      <c r="E98" s="126"/>
      <c r="F98" s="127" t="s">
        <v>15</v>
      </c>
      <c r="G98" s="128"/>
      <c r="H98" s="128"/>
      <c r="I98" s="128"/>
      <c r="J98" s="128"/>
      <c r="K98" s="128"/>
      <c r="L98" s="129"/>
      <c r="N98" s="17"/>
    </row>
    <row r="99" spans="1:10" ht="6" customHeight="1">
      <c r="A99" s="120"/>
      <c r="B99" s="120"/>
      <c r="E99" s="120"/>
      <c r="J99" s="103"/>
    </row>
    <row r="100" ht="6" customHeight="1">
      <c r="D100" s="120"/>
    </row>
    <row r="101" spans="1:7" ht="6" customHeight="1">
      <c r="A101" s="130"/>
      <c r="B101" s="130"/>
      <c r="D101" s="120"/>
      <c r="E101" s="131"/>
      <c r="F101" s="131"/>
      <c r="G101" s="131"/>
    </row>
    <row r="102" spans="1:7" ht="6" customHeight="1">
      <c r="A102" s="120"/>
      <c r="B102" s="120"/>
      <c r="E102" s="131"/>
      <c r="F102" s="131"/>
      <c r="G102" s="131"/>
    </row>
  </sheetData>
  <sheetProtection/>
  <mergeCells count="553">
    <mergeCell ref="B1:E1"/>
    <mergeCell ref="H1:K1"/>
    <mergeCell ref="B95:B97"/>
    <mergeCell ref="D70:D71"/>
    <mergeCell ref="E70:E71"/>
    <mergeCell ref="F70:F71"/>
    <mergeCell ref="G70:G71"/>
    <mergeCell ref="F1:G1"/>
    <mergeCell ref="D64:D65"/>
    <mergeCell ref="E64:E65"/>
    <mergeCell ref="F64:F65"/>
    <mergeCell ref="G64:G65"/>
    <mergeCell ref="D66:D67"/>
    <mergeCell ref="E66:E67"/>
    <mergeCell ref="F66:F67"/>
    <mergeCell ref="G66:G67"/>
    <mergeCell ref="M67:M68"/>
    <mergeCell ref="A69:A70"/>
    <mergeCell ref="B69:B70"/>
    <mergeCell ref="C69:C70"/>
    <mergeCell ref="H69:H70"/>
    <mergeCell ref="I69:I70"/>
    <mergeCell ref="J69:J70"/>
    <mergeCell ref="K69:K70"/>
    <mergeCell ref="L69:L70"/>
    <mergeCell ref="M69:M70"/>
    <mergeCell ref="A67:A68"/>
    <mergeCell ref="B67:B68"/>
    <mergeCell ref="C67:C68"/>
    <mergeCell ref="H67:H68"/>
    <mergeCell ref="I67:I68"/>
    <mergeCell ref="J67:J68"/>
    <mergeCell ref="D68:D69"/>
    <mergeCell ref="E68:E69"/>
    <mergeCell ref="F68:F69"/>
    <mergeCell ref="G68:G69"/>
    <mergeCell ref="A63:A64"/>
    <mergeCell ref="B63:B64"/>
    <mergeCell ref="C63:C64"/>
    <mergeCell ref="H63:H64"/>
    <mergeCell ref="I63:I64"/>
    <mergeCell ref="J63:J64"/>
    <mergeCell ref="D62:D63"/>
    <mergeCell ref="E62:E63"/>
    <mergeCell ref="F62:F63"/>
    <mergeCell ref="G62:G63"/>
    <mergeCell ref="K63:K64"/>
    <mergeCell ref="L63:L64"/>
    <mergeCell ref="M63:M64"/>
    <mergeCell ref="A65:A66"/>
    <mergeCell ref="B65:B66"/>
    <mergeCell ref="C65:C66"/>
    <mergeCell ref="H65:H66"/>
    <mergeCell ref="I65:I66"/>
    <mergeCell ref="J65:J66"/>
    <mergeCell ref="K65:K66"/>
    <mergeCell ref="I85:I86"/>
    <mergeCell ref="I87:I88"/>
    <mergeCell ref="I89:I90"/>
    <mergeCell ref="I75:I76"/>
    <mergeCell ref="I77:I78"/>
    <mergeCell ref="I79:I80"/>
    <mergeCell ref="I81:I82"/>
    <mergeCell ref="I39:I40"/>
    <mergeCell ref="I43:I44"/>
    <mergeCell ref="I45:I46"/>
    <mergeCell ref="I47:I48"/>
    <mergeCell ref="I49:I50"/>
    <mergeCell ref="I51:I52"/>
    <mergeCell ref="I27:I28"/>
    <mergeCell ref="I29:I30"/>
    <mergeCell ref="I31:I32"/>
    <mergeCell ref="I33:I34"/>
    <mergeCell ref="I35:I36"/>
    <mergeCell ref="I37:I38"/>
    <mergeCell ref="F82:F83"/>
    <mergeCell ref="I83:I84"/>
    <mergeCell ref="I9:I10"/>
    <mergeCell ref="I11:I12"/>
    <mergeCell ref="I13:I14"/>
    <mergeCell ref="I15:I16"/>
    <mergeCell ref="I17:I18"/>
    <mergeCell ref="I19:I20"/>
    <mergeCell ref="I21:I22"/>
    <mergeCell ref="I23:I24"/>
    <mergeCell ref="H81:H82"/>
    <mergeCell ref="G76:G77"/>
    <mergeCell ref="G80:G81"/>
    <mergeCell ref="G82:G83"/>
    <mergeCell ref="M79:M80"/>
    <mergeCell ref="L81:L82"/>
    <mergeCell ref="M81:M82"/>
    <mergeCell ref="G78:G79"/>
    <mergeCell ref="J81:J82"/>
    <mergeCell ref="K81:K82"/>
    <mergeCell ref="B81:B82"/>
    <mergeCell ref="A81:A82"/>
    <mergeCell ref="C81:C82"/>
    <mergeCell ref="D78:D79"/>
    <mergeCell ref="E78:E79"/>
    <mergeCell ref="D82:D83"/>
    <mergeCell ref="E82:E83"/>
    <mergeCell ref="D80:D81"/>
    <mergeCell ref="E80:E81"/>
    <mergeCell ref="F76:F77"/>
    <mergeCell ref="A77:A78"/>
    <mergeCell ref="C77:C78"/>
    <mergeCell ref="B75:B76"/>
    <mergeCell ref="B77:B78"/>
    <mergeCell ref="B79:B80"/>
    <mergeCell ref="A79:A80"/>
    <mergeCell ref="C79:C80"/>
    <mergeCell ref="F78:F79"/>
    <mergeCell ref="F80:F81"/>
    <mergeCell ref="A75:A76"/>
    <mergeCell ref="C75:C76"/>
    <mergeCell ref="D74:D75"/>
    <mergeCell ref="E74:E75"/>
    <mergeCell ref="D76:D77"/>
    <mergeCell ref="E76:E77"/>
    <mergeCell ref="J77:J78"/>
    <mergeCell ref="K77:K78"/>
    <mergeCell ref="L77:L78"/>
    <mergeCell ref="M77:M78"/>
    <mergeCell ref="K7:L7"/>
    <mergeCell ref="H27:H28"/>
    <mergeCell ref="H35:H36"/>
    <mergeCell ref="H75:H76"/>
    <mergeCell ref="H77:H78"/>
    <mergeCell ref="I25:I26"/>
    <mergeCell ref="M89:M90"/>
    <mergeCell ref="K89:K90"/>
    <mergeCell ref="J89:J90"/>
    <mergeCell ref="M87:M88"/>
    <mergeCell ref="L89:L90"/>
    <mergeCell ref="M85:M86"/>
    <mergeCell ref="L87:L88"/>
    <mergeCell ref="L85:L86"/>
    <mergeCell ref="J83:J84"/>
    <mergeCell ref="K83:K84"/>
    <mergeCell ref="M83:M84"/>
    <mergeCell ref="L83:L84"/>
    <mergeCell ref="J75:J76"/>
    <mergeCell ref="J79:J80"/>
    <mergeCell ref="K79:K80"/>
    <mergeCell ref="L79:L80"/>
    <mergeCell ref="L75:L76"/>
    <mergeCell ref="M75:M76"/>
    <mergeCell ref="M35:M36"/>
    <mergeCell ref="L39:L40"/>
    <mergeCell ref="M39:M40"/>
    <mergeCell ref="K37:K38"/>
    <mergeCell ref="K35:K36"/>
    <mergeCell ref="L35:L36"/>
    <mergeCell ref="L37:L38"/>
    <mergeCell ref="M37:M38"/>
    <mergeCell ref="K39:K40"/>
    <mergeCell ref="J33:J34"/>
    <mergeCell ref="K33:K34"/>
    <mergeCell ref="M29:M30"/>
    <mergeCell ref="M31:M32"/>
    <mergeCell ref="M33:M34"/>
    <mergeCell ref="K29:K30"/>
    <mergeCell ref="L31:L32"/>
    <mergeCell ref="L29:L30"/>
    <mergeCell ref="J29:J30"/>
    <mergeCell ref="J31:J32"/>
    <mergeCell ref="J17:J18"/>
    <mergeCell ref="K31:K32"/>
    <mergeCell ref="M25:M26"/>
    <mergeCell ref="J27:J28"/>
    <mergeCell ref="M27:M28"/>
    <mergeCell ref="K25:K26"/>
    <mergeCell ref="K27:K28"/>
    <mergeCell ref="J25:J26"/>
    <mergeCell ref="L25:L26"/>
    <mergeCell ref="L27:L28"/>
    <mergeCell ref="L23:L24"/>
    <mergeCell ref="M17:M18"/>
    <mergeCell ref="M19:M20"/>
    <mergeCell ref="M21:M22"/>
    <mergeCell ref="K17:K18"/>
    <mergeCell ref="K19:K20"/>
    <mergeCell ref="K21:K22"/>
    <mergeCell ref="L17:L18"/>
    <mergeCell ref="H31:H32"/>
    <mergeCell ref="H19:H20"/>
    <mergeCell ref="J19:J20"/>
    <mergeCell ref="J23:J24"/>
    <mergeCell ref="H23:H24"/>
    <mergeCell ref="M23:M24"/>
    <mergeCell ref="J21:J22"/>
    <mergeCell ref="K23:K24"/>
    <mergeCell ref="L19:L20"/>
    <mergeCell ref="L21:L22"/>
    <mergeCell ref="G52:G53"/>
    <mergeCell ref="G46:G47"/>
    <mergeCell ref="G32:G33"/>
    <mergeCell ref="G34:G35"/>
    <mergeCell ref="G42:G43"/>
    <mergeCell ref="H17:H18"/>
    <mergeCell ref="H21:H22"/>
    <mergeCell ref="H29:H30"/>
    <mergeCell ref="H33:H34"/>
    <mergeCell ref="H25:H26"/>
    <mergeCell ref="E30:E31"/>
    <mergeCell ref="F30:F31"/>
    <mergeCell ref="G30:G31"/>
    <mergeCell ref="E34:E35"/>
    <mergeCell ref="F34:F35"/>
    <mergeCell ref="F32:F33"/>
    <mergeCell ref="E26:E27"/>
    <mergeCell ref="F26:F27"/>
    <mergeCell ref="G26:G27"/>
    <mergeCell ref="E28:E29"/>
    <mergeCell ref="F28:F29"/>
    <mergeCell ref="G28:G29"/>
    <mergeCell ref="E22:E23"/>
    <mergeCell ref="F22:F23"/>
    <mergeCell ref="G22:G23"/>
    <mergeCell ref="E24:E25"/>
    <mergeCell ref="F24:F25"/>
    <mergeCell ref="G24:G25"/>
    <mergeCell ref="F16:F17"/>
    <mergeCell ref="G16:G17"/>
    <mergeCell ref="E18:E19"/>
    <mergeCell ref="F18:F19"/>
    <mergeCell ref="G18:G19"/>
    <mergeCell ref="E20:E21"/>
    <mergeCell ref="F20:F21"/>
    <mergeCell ref="G20:G21"/>
    <mergeCell ref="A87:A88"/>
    <mergeCell ref="C87:C88"/>
    <mergeCell ref="A89:A90"/>
    <mergeCell ref="C89:C90"/>
    <mergeCell ref="B87:B88"/>
    <mergeCell ref="B89:B90"/>
    <mergeCell ref="A83:A84"/>
    <mergeCell ref="C83:C84"/>
    <mergeCell ref="A85:A86"/>
    <mergeCell ref="C85:C86"/>
    <mergeCell ref="B83:B84"/>
    <mergeCell ref="B85:B86"/>
    <mergeCell ref="A33:A34"/>
    <mergeCell ref="C33:C34"/>
    <mergeCell ref="A35:A36"/>
    <mergeCell ref="C35:C36"/>
    <mergeCell ref="B33:B34"/>
    <mergeCell ref="B35:B36"/>
    <mergeCell ref="A29:A30"/>
    <mergeCell ref="C29:C30"/>
    <mergeCell ref="A31:A32"/>
    <mergeCell ref="C31:C32"/>
    <mergeCell ref="B29:B30"/>
    <mergeCell ref="B31:B32"/>
    <mergeCell ref="A25:A26"/>
    <mergeCell ref="C25:C26"/>
    <mergeCell ref="A27:A28"/>
    <mergeCell ref="C27:C28"/>
    <mergeCell ref="B25:B26"/>
    <mergeCell ref="B27:B28"/>
    <mergeCell ref="A21:A22"/>
    <mergeCell ref="C21:C22"/>
    <mergeCell ref="A23:A24"/>
    <mergeCell ref="C23:C24"/>
    <mergeCell ref="B21:B22"/>
    <mergeCell ref="B23:B24"/>
    <mergeCell ref="J11:J12"/>
    <mergeCell ref="K11:K12"/>
    <mergeCell ref="J15:J16"/>
    <mergeCell ref="H13:H14"/>
    <mergeCell ref="J13:J14"/>
    <mergeCell ref="M9:M10"/>
    <mergeCell ref="M11:M12"/>
    <mergeCell ref="M13:M14"/>
    <mergeCell ref="M15:M16"/>
    <mergeCell ref="C17:C18"/>
    <mergeCell ref="A17:A18"/>
    <mergeCell ref="A19:A20"/>
    <mergeCell ref="C19:C20"/>
    <mergeCell ref="B17:B18"/>
    <mergeCell ref="B19:B20"/>
    <mergeCell ref="F10:F11"/>
    <mergeCell ref="G10:G11"/>
    <mergeCell ref="H9:H10"/>
    <mergeCell ref="A11:A12"/>
    <mergeCell ref="A13:A14"/>
    <mergeCell ref="A15:A16"/>
    <mergeCell ref="C11:C12"/>
    <mergeCell ref="C13:C14"/>
    <mergeCell ref="C15:C16"/>
    <mergeCell ref="E16:E17"/>
    <mergeCell ref="D8:D9"/>
    <mergeCell ref="E8:E9"/>
    <mergeCell ref="F8:F9"/>
    <mergeCell ref="G8:G9"/>
    <mergeCell ref="K6:L6"/>
    <mergeCell ref="A3:M3"/>
    <mergeCell ref="A9:A10"/>
    <mergeCell ref="C9:C10"/>
    <mergeCell ref="D10:D11"/>
    <mergeCell ref="E10:E11"/>
    <mergeCell ref="A37:A38"/>
    <mergeCell ref="C37:C38"/>
    <mergeCell ref="A39:A40"/>
    <mergeCell ref="C39:C40"/>
    <mergeCell ref="B37:B38"/>
    <mergeCell ref="B39:B40"/>
    <mergeCell ref="A41:A42"/>
    <mergeCell ref="C41:C42"/>
    <mergeCell ref="A43:A44"/>
    <mergeCell ref="C43:C44"/>
    <mergeCell ref="B41:B42"/>
    <mergeCell ref="B43:B44"/>
    <mergeCell ref="A45:A46"/>
    <mergeCell ref="C45:C46"/>
    <mergeCell ref="A47:A48"/>
    <mergeCell ref="C47:C48"/>
    <mergeCell ref="B45:B46"/>
    <mergeCell ref="B47:B48"/>
    <mergeCell ref="A49:A50"/>
    <mergeCell ref="C49:C50"/>
    <mergeCell ref="A51:A52"/>
    <mergeCell ref="C51:C52"/>
    <mergeCell ref="B49:B50"/>
    <mergeCell ref="B51:B52"/>
    <mergeCell ref="A53:A54"/>
    <mergeCell ref="C53:C54"/>
    <mergeCell ref="A55:A56"/>
    <mergeCell ref="C55:C56"/>
    <mergeCell ref="B53:B54"/>
    <mergeCell ref="B55:B56"/>
    <mergeCell ref="A57:A58"/>
    <mergeCell ref="C57:C58"/>
    <mergeCell ref="A59:A60"/>
    <mergeCell ref="C59:C60"/>
    <mergeCell ref="B57:B58"/>
    <mergeCell ref="B59:B60"/>
    <mergeCell ref="A73:A74"/>
    <mergeCell ref="C73:C74"/>
    <mergeCell ref="B71:B72"/>
    <mergeCell ref="B73:B74"/>
    <mergeCell ref="A71:A72"/>
    <mergeCell ref="C71:C72"/>
    <mergeCell ref="A61:A62"/>
    <mergeCell ref="C61:C62"/>
    <mergeCell ref="B61:B62"/>
    <mergeCell ref="L9:L10"/>
    <mergeCell ref="G12:G13"/>
    <mergeCell ref="E14:E15"/>
    <mergeCell ref="F14:F15"/>
    <mergeCell ref="G14:G15"/>
    <mergeCell ref="J9:J10"/>
    <mergeCell ref="K9:K10"/>
    <mergeCell ref="E12:E13"/>
    <mergeCell ref="F12:F13"/>
    <mergeCell ref="H11:H12"/>
    <mergeCell ref="E52:E53"/>
    <mergeCell ref="E48:E49"/>
    <mergeCell ref="G48:G49"/>
    <mergeCell ref="F48:F49"/>
    <mergeCell ref="F52:F53"/>
    <mergeCell ref="G36:G37"/>
    <mergeCell ref="E40:E41"/>
    <mergeCell ref="L33:L34"/>
    <mergeCell ref="E46:E47"/>
    <mergeCell ref="E32:E33"/>
    <mergeCell ref="F44:F45"/>
    <mergeCell ref="F46:F47"/>
    <mergeCell ref="J37:J38"/>
    <mergeCell ref="G40:G41"/>
    <mergeCell ref="E38:E39"/>
    <mergeCell ref="E36:E37"/>
    <mergeCell ref="F36:F37"/>
    <mergeCell ref="F74:F75"/>
    <mergeCell ref="E50:E51"/>
    <mergeCell ref="F50:F51"/>
    <mergeCell ref="G50:G51"/>
    <mergeCell ref="E56:E57"/>
    <mergeCell ref="F56:F57"/>
    <mergeCell ref="G56:G57"/>
    <mergeCell ref="E54:E55"/>
    <mergeCell ref="F54:F55"/>
    <mergeCell ref="G54:G55"/>
    <mergeCell ref="H89:H90"/>
    <mergeCell ref="J87:J88"/>
    <mergeCell ref="K87:K88"/>
    <mergeCell ref="G74:G75"/>
    <mergeCell ref="H87:H88"/>
    <mergeCell ref="H85:H86"/>
    <mergeCell ref="J85:J86"/>
    <mergeCell ref="H83:H84"/>
    <mergeCell ref="K75:K76"/>
    <mergeCell ref="H79:H80"/>
    <mergeCell ref="F38:F39"/>
    <mergeCell ref="F40:F41"/>
    <mergeCell ref="F42:F43"/>
    <mergeCell ref="J35:J36"/>
    <mergeCell ref="H39:H40"/>
    <mergeCell ref="H41:H42"/>
    <mergeCell ref="H37:H38"/>
    <mergeCell ref="J41:J42"/>
    <mergeCell ref="I41:I42"/>
    <mergeCell ref="J39:J40"/>
    <mergeCell ref="D88:D89"/>
    <mergeCell ref="F84:F85"/>
    <mergeCell ref="G86:G87"/>
    <mergeCell ref="D84:D85"/>
    <mergeCell ref="F86:F87"/>
    <mergeCell ref="E84:E85"/>
    <mergeCell ref="E86:E87"/>
    <mergeCell ref="E88:E89"/>
    <mergeCell ref="F88:F89"/>
    <mergeCell ref="G88:G89"/>
    <mergeCell ref="D86:D87"/>
    <mergeCell ref="K85:K86"/>
    <mergeCell ref="E72:E73"/>
    <mergeCell ref="G72:G73"/>
    <mergeCell ref="E42:E43"/>
    <mergeCell ref="E44:E45"/>
    <mergeCell ref="H43:H44"/>
    <mergeCell ref="G44:G45"/>
    <mergeCell ref="L43:L44"/>
    <mergeCell ref="M43:M44"/>
    <mergeCell ref="J43:J44"/>
    <mergeCell ref="K43:K44"/>
    <mergeCell ref="K41:K42"/>
    <mergeCell ref="K45:K46"/>
    <mergeCell ref="L41:L42"/>
    <mergeCell ref="M41:M42"/>
    <mergeCell ref="L45:L46"/>
    <mergeCell ref="M45:M46"/>
    <mergeCell ref="H47:H48"/>
    <mergeCell ref="J47:J48"/>
    <mergeCell ref="K47:K48"/>
    <mergeCell ref="L47:L48"/>
    <mergeCell ref="M47:M48"/>
    <mergeCell ref="H45:H46"/>
    <mergeCell ref="J45:J46"/>
    <mergeCell ref="D72:D73"/>
    <mergeCell ref="H53:H54"/>
    <mergeCell ref="J53:J54"/>
    <mergeCell ref="D60:D61"/>
    <mergeCell ref="H57:H58"/>
    <mergeCell ref="J57:J58"/>
    <mergeCell ref="J71:J72"/>
    <mergeCell ref="F72:F73"/>
    <mergeCell ref="G60:G61"/>
    <mergeCell ref="L49:L50"/>
    <mergeCell ref="M49:M50"/>
    <mergeCell ref="H51:H52"/>
    <mergeCell ref="J51:J52"/>
    <mergeCell ref="K51:K52"/>
    <mergeCell ref="L51:L52"/>
    <mergeCell ref="M51:M52"/>
    <mergeCell ref="K49:K50"/>
    <mergeCell ref="H49:H50"/>
    <mergeCell ref="J49:J50"/>
    <mergeCell ref="L53:L54"/>
    <mergeCell ref="M53:M54"/>
    <mergeCell ref="H55:H56"/>
    <mergeCell ref="J55:J56"/>
    <mergeCell ref="K55:K56"/>
    <mergeCell ref="L55:L56"/>
    <mergeCell ref="M55:M56"/>
    <mergeCell ref="K53:K54"/>
    <mergeCell ref="I53:I54"/>
    <mergeCell ref="I55:I56"/>
    <mergeCell ref="M57:M58"/>
    <mergeCell ref="H59:H60"/>
    <mergeCell ref="J59:J60"/>
    <mergeCell ref="K59:K60"/>
    <mergeCell ref="L59:L60"/>
    <mergeCell ref="M59:M60"/>
    <mergeCell ref="K57:K58"/>
    <mergeCell ref="I59:I60"/>
    <mergeCell ref="I57:I58"/>
    <mergeCell ref="F60:F61"/>
    <mergeCell ref="E58:E59"/>
    <mergeCell ref="F58:F59"/>
    <mergeCell ref="L57:L58"/>
    <mergeCell ref="G58:G59"/>
    <mergeCell ref="I61:I62"/>
    <mergeCell ref="L65:L66"/>
    <mergeCell ref="K67:K68"/>
    <mergeCell ref="L67:L68"/>
    <mergeCell ref="E60:E61"/>
    <mergeCell ref="D40:D41"/>
    <mergeCell ref="D42:D43"/>
    <mergeCell ref="D44:D45"/>
    <mergeCell ref="D46:D47"/>
    <mergeCell ref="D48:D49"/>
    <mergeCell ref="D50:D51"/>
    <mergeCell ref="D52:D53"/>
    <mergeCell ref="M61:M62"/>
    <mergeCell ref="H71:H72"/>
    <mergeCell ref="L71:L72"/>
    <mergeCell ref="K61:K62"/>
    <mergeCell ref="H61:H62"/>
    <mergeCell ref="J61:J62"/>
    <mergeCell ref="M71:M72"/>
    <mergeCell ref="L61:L62"/>
    <mergeCell ref="I71:I72"/>
    <mergeCell ref="M65:M66"/>
    <mergeCell ref="I73:I74"/>
    <mergeCell ref="D36:D37"/>
    <mergeCell ref="D38:D39"/>
    <mergeCell ref="D24:D25"/>
    <mergeCell ref="D26:D27"/>
    <mergeCell ref="D28:D29"/>
    <mergeCell ref="D30:D31"/>
    <mergeCell ref="D32:D33"/>
    <mergeCell ref="D34:D35"/>
    <mergeCell ref="D54:D55"/>
    <mergeCell ref="G84:G85"/>
    <mergeCell ref="A5:C5"/>
    <mergeCell ref="D5:G5"/>
    <mergeCell ref="G38:G39"/>
    <mergeCell ref="D16:D17"/>
    <mergeCell ref="D18:D19"/>
    <mergeCell ref="D20:D21"/>
    <mergeCell ref="D22:D23"/>
    <mergeCell ref="D56:D57"/>
    <mergeCell ref="D58:D59"/>
    <mergeCell ref="H15:H16"/>
    <mergeCell ref="D12:D13"/>
    <mergeCell ref="D14:D15"/>
    <mergeCell ref="L11:L12"/>
    <mergeCell ref="M73:M74"/>
    <mergeCell ref="K71:K72"/>
    <mergeCell ref="H73:H74"/>
    <mergeCell ref="J73:J74"/>
    <mergeCell ref="K73:K74"/>
    <mergeCell ref="L73:L74"/>
    <mergeCell ref="B9:B10"/>
    <mergeCell ref="B11:B12"/>
    <mergeCell ref="B13:B14"/>
    <mergeCell ref="B15:B16"/>
    <mergeCell ref="H5:M5"/>
    <mergeCell ref="A6:C6"/>
    <mergeCell ref="K13:K14"/>
    <mergeCell ref="K15:K16"/>
    <mergeCell ref="L13:L14"/>
    <mergeCell ref="L15:L16"/>
    <mergeCell ref="E101:G102"/>
    <mergeCell ref="D93:G94"/>
    <mergeCell ref="F98:L98"/>
    <mergeCell ref="B98:D98"/>
    <mergeCell ref="K95:K96"/>
    <mergeCell ref="L95:L96"/>
    <mergeCell ref="D95:J96"/>
    <mergeCell ref="K93:L93"/>
    <mergeCell ref="K94:L94"/>
  </mergeCells>
  <hyperlinks>
    <hyperlink ref="B98" location="Graphique!A1" tooltip="Clique pour obtenir le graphique" display="graph"/>
    <hyperlink ref="F96:F97" location="Graphique!A1" display="graph"/>
    <hyperlink ref="F98:L98" location="'mode d''emploi'!A1" tooltip="clique ici pour lire le mode d'emploi du dispositif" display="le mode d'emploi"/>
  </hyperlinks>
  <printOptions/>
  <pageMargins left="0.25" right="0.25" top="0.35" bottom="0.75" header="0.3" footer="0.3"/>
  <pageSetup horizontalDpi="300" verticalDpi="300" orientation="portrait" paperSize="9" scale="91" r:id="rId1"/>
  <headerFooter alignWithMargins="0">
    <oddFooter>&amp;L© 2009 E.Z. - ASG&amp;RImprimé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8:M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1" max="11" width="16.7109375" style="0" customWidth="1"/>
  </cols>
  <sheetData>
    <row r="36" ht="14.25" customHeight="1"/>
    <row r="37" ht="13.5" thickBot="1"/>
    <row r="38" spans="2:13" ht="25.5" customHeight="1" thickBot="1">
      <c r="B38" s="5" t="s">
        <v>19</v>
      </c>
      <c r="E38" s="11" t="s">
        <v>20</v>
      </c>
      <c r="F38" s="12"/>
      <c r="G38" s="13"/>
      <c r="H38" s="2"/>
      <c r="I38" s="9" t="s">
        <v>21</v>
      </c>
      <c r="J38" s="10"/>
      <c r="K38" s="3"/>
      <c r="L38" s="4"/>
      <c r="M38" s="4"/>
    </row>
  </sheetData>
  <sheetProtection/>
  <mergeCells count="2">
    <mergeCell ref="E38:G38"/>
    <mergeCell ref="I38:J38"/>
  </mergeCells>
  <hyperlinks>
    <hyperlink ref="H38" location="Graphique!A1" tooltip="Clique pour obtenir le graphique" display="graph"/>
    <hyperlink ref="E38:G38" location="'Dispositif de marche'!A1" tooltip="retour au dispositif de marche" display="dispositif de marche"/>
    <hyperlink ref="I38:J38" location="'mode d''emploi'!A1" tooltip="aller au mode d'emploi" display="mode d'emploi"/>
  </hyperlink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9">
      <selection activeCell="I34" sqref="I34"/>
    </sheetView>
  </sheetViews>
  <sheetFormatPr defaultColWidth="11.421875" defaultRowHeight="12.75"/>
  <cols>
    <col min="1" max="1" width="3.421875" style="18" customWidth="1"/>
    <col min="2" max="2" width="6.8515625" style="98" customWidth="1"/>
    <col min="3" max="3" width="5.28125" style="18" customWidth="1"/>
    <col min="4" max="4" width="2.421875" style="18" customWidth="1"/>
    <col min="5" max="5" width="4.57421875" style="18" customWidth="1"/>
    <col min="6" max="6" width="4.421875" style="18" customWidth="1"/>
    <col min="7" max="7" width="1.7109375" style="18" customWidth="1"/>
    <col min="8" max="8" width="11.421875" style="18" customWidth="1"/>
    <col min="9" max="9" width="13.00390625" style="18" customWidth="1"/>
    <col min="10" max="10" width="9.8515625" style="18" customWidth="1"/>
    <col min="11" max="11" width="9.00390625" style="18" customWidth="1"/>
    <col min="12" max="12" width="15.00390625" style="18" customWidth="1"/>
    <col min="13" max="16384" width="11.421875" style="18" customWidth="1"/>
  </cols>
  <sheetData>
    <row r="1" spans="1:12" ht="25.5">
      <c r="A1" s="132" t="s">
        <v>85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ht="54.75" customHeight="1"/>
    <row r="3" ht="18" customHeight="1">
      <c r="A3" s="133" t="s">
        <v>13</v>
      </c>
    </row>
    <row r="4" ht="15">
      <c r="A4" s="134"/>
    </row>
    <row r="5" ht="15">
      <c r="A5" s="134" t="s">
        <v>14</v>
      </c>
    </row>
    <row r="6" ht="15">
      <c r="A6" s="134"/>
    </row>
    <row r="7" ht="15">
      <c r="A7" s="134" t="s">
        <v>82</v>
      </c>
    </row>
    <row r="9" spans="1:2" ht="15">
      <c r="A9" s="135" t="s">
        <v>24</v>
      </c>
      <c r="B9" s="136" t="s">
        <v>83</v>
      </c>
    </row>
    <row r="11" spans="1:2" ht="15">
      <c r="A11" s="135" t="s">
        <v>25</v>
      </c>
      <c r="B11" s="136" t="s">
        <v>22</v>
      </c>
    </row>
    <row r="12" spans="1:2" ht="12.75" customHeight="1">
      <c r="A12" s="135"/>
      <c r="B12" s="136"/>
    </row>
    <row r="13" spans="1:4" ht="12.75" customHeight="1">
      <c r="A13" s="135"/>
      <c r="B13" s="98" t="s">
        <v>29</v>
      </c>
      <c r="C13" s="137" t="s">
        <v>32</v>
      </c>
      <c r="D13" s="18" t="s">
        <v>28</v>
      </c>
    </row>
    <row r="14" spans="1:2" ht="12.75" customHeight="1">
      <c r="A14" s="135"/>
      <c r="B14" s="98" t="s">
        <v>27</v>
      </c>
    </row>
    <row r="15" spans="1:4" ht="12.75" customHeight="1">
      <c r="A15" s="135"/>
      <c r="B15" s="98" t="s">
        <v>29</v>
      </c>
      <c r="C15" s="137" t="s">
        <v>30</v>
      </c>
      <c r="D15" s="18" t="s">
        <v>50</v>
      </c>
    </row>
    <row r="16" spans="1:3" ht="12.75" customHeight="1">
      <c r="A16" s="135"/>
      <c r="B16" s="98" t="s">
        <v>86</v>
      </c>
      <c r="C16" s="138"/>
    </row>
    <row r="17" spans="1:3" ht="12.75" customHeight="1">
      <c r="A17" s="135"/>
      <c r="B17" s="98" t="s">
        <v>87</v>
      </c>
      <c r="C17" s="138"/>
    </row>
    <row r="18" ht="12.75" customHeight="1">
      <c r="A18" s="135"/>
    </row>
    <row r="19" spans="1:2" ht="15">
      <c r="A19" s="135" t="s">
        <v>26</v>
      </c>
      <c r="B19" s="136" t="s">
        <v>23</v>
      </c>
    </row>
    <row r="20" ht="12.75" customHeight="1">
      <c r="A20" s="135"/>
    </row>
    <row r="21" spans="1:4" ht="12.75" customHeight="1">
      <c r="A21" s="135"/>
      <c r="B21" s="98" t="s">
        <v>29</v>
      </c>
      <c r="C21" s="137" t="s">
        <v>31</v>
      </c>
      <c r="D21" s="18" t="s">
        <v>33</v>
      </c>
    </row>
    <row r="22" spans="1:2" ht="12.75" customHeight="1">
      <c r="A22" s="135"/>
      <c r="B22" s="98" t="s">
        <v>34</v>
      </c>
    </row>
    <row r="23" spans="1:2" ht="12.75" customHeight="1">
      <c r="A23" s="135"/>
      <c r="B23" s="98" t="s">
        <v>46</v>
      </c>
    </row>
    <row r="24" ht="12.75" customHeight="1">
      <c r="A24" s="135"/>
    </row>
    <row r="25" spans="1:2" ht="15">
      <c r="A25" s="135" t="s">
        <v>35</v>
      </c>
      <c r="B25" s="136" t="s">
        <v>36</v>
      </c>
    </row>
    <row r="26" ht="12.75" customHeight="1"/>
    <row r="27" spans="2:4" ht="12.75" customHeight="1">
      <c r="B27" s="98" t="s">
        <v>29</v>
      </c>
      <c r="C27" s="137" t="s">
        <v>47</v>
      </c>
      <c r="D27" s="18" t="s">
        <v>48</v>
      </c>
    </row>
    <row r="28" ht="12.75" customHeight="1">
      <c r="B28" s="98" t="s">
        <v>49</v>
      </c>
    </row>
    <row r="29" spans="2:6" ht="12.75" customHeight="1">
      <c r="B29" s="98" t="s">
        <v>51</v>
      </c>
      <c r="C29" s="137"/>
      <c r="E29" s="137" t="s">
        <v>52</v>
      </c>
      <c r="F29" s="18" t="s">
        <v>53</v>
      </c>
    </row>
    <row r="30" ht="12.75" customHeight="1">
      <c r="B30" s="98" t="s">
        <v>55</v>
      </c>
    </row>
    <row r="31" ht="12.75" customHeight="1"/>
    <row r="32" spans="1:2" ht="15">
      <c r="A32" s="135" t="s">
        <v>84</v>
      </c>
      <c r="B32" s="136" t="s">
        <v>37</v>
      </c>
    </row>
    <row r="34" spans="2:12" ht="12.75">
      <c r="B34" s="98" t="s">
        <v>59</v>
      </c>
      <c r="L34" s="137" t="s">
        <v>60</v>
      </c>
    </row>
    <row r="35" ht="3.75" customHeight="1"/>
    <row r="36" spans="2:8" ht="12.75">
      <c r="B36" s="97">
        <f>60/F36</f>
        <v>3</v>
      </c>
      <c r="C36" s="18" t="s">
        <v>57</v>
      </c>
      <c r="E36" s="139" t="s">
        <v>56</v>
      </c>
      <c r="F36" s="18">
        <v>20</v>
      </c>
      <c r="G36" s="103"/>
      <c r="H36" s="18" t="s">
        <v>90</v>
      </c>
    </row>
    <row r="37" spans="2:12" ht="12.75">
      <c r="B37" s="97"/>
      <c r="F37" s="18">
        <v>19</v>
      </c>
      <c r="G37" s="103"/>
      <c r="J37" s="140" t="s">
        <v>65</v>
      </c>
      <c r="K37" s="141"/>
      <c r="L37" s="142"/>
    </row>
    <row r="38" spans="2:12" ht="12.75">
      <c r="B38" s="97"/>
      <c r="F38" s="18">
        <v>18</v>
      </c>
      <c r="G38" s="103"/>
      <c r="J38" s="143"/>
      <c r="K38" s="144"/>
      <c r="L38" s="145"/>
    </row>
    <row r="39" spans="2:12" ht="12.75">
      <c r="B39" s="97"/>
      <c r="F39" s="18">
        <v>17</v>
      </c>
      <c r="G39" s="103"/>
      <c r="J39" s="146" t="s">
        <v>66</v>
      </c>
      <c r="K39" s="147"/>
      <c r="L39" s="148"/>
    </row>
    <row r="40" spans="2:12" ht="14.25">
      <c r="B40" s="97"/>
      <c r="F40" s="18">
        <v>16</v>
      </c>
      <c r="G40" s="149"/>
      <c r="J40" s="146" t="s">
        <v>80</v>
      </c>
      <c r="K40" s="147"/>
      <c r="L40" s="148"/>
    </row>
    <row r="41" spans="2:12" ht="12.75">
      <c r="B41" s="97">
        <f aca="true" t="shared" si="0" ref="B41:B46">60/F41</f>
        <v>4</v>
      </c>
      <c r="C41" s="18" t="s">
        <v>57</v>
      </c>
      <c r="E41" s="139" t="s">
        <v>56</v>
      </c>
      <c r="F41" s="18">
        <v>15</v>
      </c>
      <c r="G41" s="150"/>
      <c r="J41" s="146"/>
      <c r="K41" s="147"/>
      <c r="L41" s="148"/>
    </row>
    <row r="42" spans="2:12" ht="15">
      <c r="B42" s="97"/>
      <c r="F42" s="18">
        <v>14</v>
      </c>
      <c r="G42" s="151"/>
      <c r="H42" s="18" t="s">
        <v>58</v>
      </c>
      <c r="J42" s="146" t="s">
        <v>81</v>
      </c>
      <c r="K42" s="147"/>
      <c r="L42" s="148"/>
    </row>
    <row r="43" spans="2:12" ht="12.75">
      <c r="B43" s="97"/>
      <c r="F43" s="18">
        <v>13</v>
      </c>
      <c r="G43" s="152"/>
      <c r="J43" s="146" t="s">
        <v>67</v>
      </c>
      <c r="K43" s="147"/>
      <c r="L43" s="148"/>
    </row>
    <row r="44" spans="2:12" ht="12.75">
      <c r="B44" s="97">
        <f t="shared" si="0"/>
        <v>5</v>
      </c>
      <c r="C44" s="18" t="s">
        <v>57</v>
      </c>
      <c r="E44" s="139" t="s">
        <v>56</v>
      </c>
      <c r="F44" s="18">
        <v>12</v>
      </c>
      <c r="J44" s="146"/>
      <c r="K44" s="147"/>
      <c r="L44" s="148"/>
    </row>
    <row r="45" spans="2:12" ht="12.75">
      <c r="B45" s="97"/>
      <c r="F45" s="18">
        <v>11</v>
      </c>
      <c r="J45" s="153" t="s">
        <v>71</v>
      </c>
      <c r="K45" s="154"/>
      <c r="L45" s="155"/>
    </row>
    <row r="46" spans="2:12" ht="12.75">
      <c r="B46" s="97">
        <f t="shared" si="0"/>
        <v>6</v>
      </c>
      <c r="C46" s="18" t="s">
        <v>57</v>
      </c>
      <c r="E46" s="139" t="s">
        <v>56</v>
      </c>
      <c r="F46" s="18">
        <v>10</v>
      </c>
      <c r="J46" s="156" t="s">
        <v>69</v>
      </c>
      <c r="K46" s="157"/>
      <c r="L46" s="158"/>
    </row>
    <row r="47" spans="2:6" ht="12.75">
      <c r="B47" s="97"/>
      <c r="F47" s="18">
        <v>9</v>
      </c>
    </row>
    <row r="48" spans="2:12" ht="12.75">
      <c r="B48" s="97">
        <f>60/F48</f>
        <v>7.5</v>
      </c>
      <c r="C48" s="18" t="s">
        <v>57</v>
      </c>
      <c r="E48" s="139" t="s">
        <v>56</v>
      </c>
      <c r="F48" s="18">
        <v>8</v>
      </c>
      <c r="H48" s="168" t="s">
        <v>89</v>
      </c>
      <c r="I48" s="168"/>
      <c r="J48" s="168"/>
      <c r="K48" s="168"/>
      <c r="L48" s="168"/>
    </row>
    <row r="49" spans="8:12" ht="12.75">
      <c r="H49" s="168" t="s">
        <v>91</v>
      </c>
      <c r="I49" s="168"/>
      <c r="J49" s="168"/>
      <c r="K49" s="168"/>
      <c r="L49" s="168"/>
    </row>
    <row r="50" ht="15">
      <c r="A50" s="134" t="s">
        <v>54</v>
      </c>
    </row>
    <row r="51" ht="13.5" thickBot="1">
      <c r="L51" s="103"/>
    </row>
    <row r="52" spans="1:12" ht="29.25" customHeight="1" thickBot="1">
      <c r="A52" s="122" t="s">
        <v>61</v>
      </c>
      <c r="B52" s="18"/>
      <c r="G52" s="159" t="s">
        <v>20</v>
      </c>
      <c r="H52" s="160"/>
      <c r="I52" s="161"/>
      <c r="K52" s="123" t="s">
        <v>62</v>
      </c>
      <c r="L52" s="125"/>
    </row>
    <row r="54" ht="28.5" customHeight="1">
      <c r="M54" s="126"/>
    </row>
  </sheetData>
  <sheetProtection/>
  <mergeCells count="13">
    <mergeCell ref="J43:L43"/>
    <mergeCell ref="J45:L45"/>
    <mergeCell ref="J46:L46"/>
    <mergeCell ref="J38:L38"/>
    <mergeCell ref="J39:L39"/>
    <mergeCell ref="J44:L44"/>
    <mergeCell ref="A1:L1"/>
    <mergeCell ref="J37:L37"/>
    <mergeCell ref="G52:I52"/>
    <mergeCell ref="K52:L52"/>
    <mergeCell ref="J40:L40"/>
    <mergeCell ref="J41:L41"/>
    <mergeCell ref="J42:L42"/>
  </mergeCells>
  <hyperlinks>
    <hyperlink ref="C13" location="'Dispositif de marche'!A7" tooltip="aller à la 1ère colonne" display="1ère "/>
    <hyperlink ref="C15" location="'Dispositif de marche'!C7" tooltip="aller à la 2ème colonne" display="2ème"/>
    <hyperlink ref="C21" location="'Dispositif de marche'!E8" tooltip="aller à la 4ème colonne" display="4ème"/>
    <hyperlink ref="C27" location="'Dispositif de marche'!I7" tooltip="aller à la 8ème colonne" display="8ème"/>
    <hyperlink ref="E29" location="'Dispositif de marche'!J7" tooltip="entrer l'heure de départ" display="1ère case,"/>
    <hyperlink ref="L34" location="'Dispositif de marche'!B86" tooltip="entrer le facteur de vitesse" display="déterminer :"/>
    <hyperlink ref="G52:I52" location="'Dispositif de marche'!A1" tooltip="retour au dispositif de marche" display="dispositif de marche"/>
    <hyperlink ref="K52" location="Graphique!A1" tooltip="Clique pour obtenir le graphique" display="graph"/>
  </hyperlink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8"/>
  <sheetViews>
    <sheetView showGridLines="0" zoomScalePageLayoutView="0" workbookViewId="0" topLeftCell="A1">
      <selection activeCell="A73" sqref="A73"/>
    </sheetView>
  </sheetViews>
  <sheetFormatPr defaultColWidth="11.421875" defaultRowHeight="17.25" customHeight="1"/>
  <cols>
    <col min="3" max="3" width="4.421875" style="0" customWidth="1"/>
    <col min="4" max="4" width="41.00390625" style="0" customWidth="1"/>
  </cols>
  <sheetData>
    <row r="1" spans="1:2" ht="17.25" customHeight="1">
      <c r="A1">
        <v>0</v>
      </c>
      <c r="B1">
        <f>'Dispositif de marche'!C9</f>
        <v>0</v>
      </c>
    </row>
    <row r="2" spans="1:4" ht="17.25" customHeight="1">
      <c r="A2">
        <v>0</v>
      </c>
      <c r="B2">
        <f>'Dispositif de marche'!C9</f>
        <v>0</v>
      </c>
      <c r="D2" s="6" t="s">
        <v>64</v>
      </c>
    </row>
    <row r="3" spans="1:4" ht="17.25" customHeight="1">
      <c r="A3">
        <f>IF(OR(A1="",'Dispositif de marche'!E10=""),A2,A1+'Dispositif de marche'!E10)</f>
        <v>0</v>
      </c>
      <c r="B3">
        <f>IF('Dispositif de marche'!C11="",B2,'Dispositif de marche'!C11)</f>
        <v>0</v>
      </c>
      <c r="D3" s="7" t="s">
        <v>63</v>
      </c>
    </row>
    <row r="4" spans="1:2" ht="17.25" customHeight="1">
      <c r="A4">
        <f>IF(OR(A2="",'Dispositif de marche'!E11=""),A3,A2+'Dispositif de marche'!E11)</f>
        <v>0</v>
      </c>
      <c r="B4">
        <f>IF('Dispositif de marche'!C12="",B3,'Dispositif de marche'!C12)</f>
        <v>0</v>
      </c>
    </row>
    <row r="5" spans="1:4" ht="17.25" customHeight="1">
      <c r="A5">
        <f>IF(OR(A3="",'Dispositif de marche'!E12=""),A4,A3+'Dispositif de marche'!E12)</f>
        <v>0</v>
      </c>
      <c r="B5">
        <f>IF('Dispositif de marche'!C13="",B4,'Dispositif de marche'!C13)</f>
        <v>0</v>
      </c>
      <c r="D5" s="8" t="s">
        <v>18</v>
      </c>
    </row>
    <row r="6" spans="1:2" ht="17.25" customHeight="1">
      <c r="A6">
        <f>IF(OR(A4="",'Dispositif de marche'!E13=""),A5,A4+'Dispositif de marche'!E13)</f>
        <v>0</v>
      </c>
      <c r="B6">
        <f>IF('Dispositif de marche'!C14="",B5,'Dispositif de marche'!C14)</f>
        <v>0</v>
      </c>
    </row>
    <row r="7" spans="1:2" ht="17.25" customHeight="1">
      <c r="A7">
        <f>IF(OR(A5="",'Dispositif de marche'!E14=""),A6,A5+'Dispositif de marche'!E14)</f>
        <v>0</v>
      </c>
      <c r="B7">
        <f>IF('Dispositif de marche'!C15="",B6,'Dispositif de marche'!C15)</f>
        <v>0</v>
      </c>
    </row>
    <row r="8" spans="1:2" ht="17.25" customHeight="1">
      <c r="A8">
        <f>IF(OR(A6="",'Dispositif de marche'!E15=""),A7,A6+'Dispositif de marche'!E15)</f>
        <v>0</v>
      </c>
      <c r="B8">
        <f>IF('Dispositif de marche'!C16="",B7,'Dispositif de marche'!C16)</f>
        <v>0</v>
      </c>
    </row>
    <row r="9" spans="1:2" ht="17.25" customHeight="1">
      <c r="A9">
        <f>IF(OR(A7="",'Dispositif de marche'!E16=""),A8,A7+'Dispositif de marche'!E16)</f>
        <v>0</v>
      </c>
      <c r="B9">
        <f>IF('Dispositif de marche'!C17="",B8,'Dispositif de marche'!C17)</f>
        <v>0</v>
      </c>
    </row>
    <row r="10" spans="1:2" ht="17.25" customHeight="1">
      <c r="A10">
        <f>IF(OR(A8="",'Dispositif de marche'!E17=""),A9,A8+'Dispositif de marche'!E17)</f>
        <v>0</v>
      </c>
      <c r="B10">
        <f>IF('Dispositif de marche'!C18="",B9,'Dispositif de marche'!C18)</f>
        <v>0</v>
      </c>
    </row>
    <row r="11" spans="1:2" ht="17.25" customHeight="1">
      <c r="A11">
        <f>IF(OR(A9="",'Dispositif de marche'!E18=""),A10,A9+'Dispositif de marche'!E18)</f>
        <v>0</v>
      </c>
      <c r="B11">
        <f>IF('Dispositif de marche'!C19="",B10,'Dispositif de marche'!C19)</f>
        <v>0</v>
      </c>
    </row>
    <row r="12" spans="1:2" ht="17.25" customHeight="1">
      <c r="A12">
        <f>IF(OR(A10="",'Dispositif de marche'!E19=""),A11,A10+'Dispositif de marche'!E19)</f>
        <v>0</v>
      </c>
      <c r="B12">
        <f>IF('Dispositif de marche'!C20="",B11,'Dispositif de marche'!C20)</f>
        <v>0</v>
      </c>
    </row>
    <row r="13" spans="1:2" ht="17.25" customHeight="1">
      <c r="A13">
        <f>IF(OR(A11="",'Dispositif de marche'!E20=""),A12,A11+'Dispositif de marche'!E20)</f>
        <v>0</v>
      </c>
      <c r="B13">
        <f>IF('Dispositif de marche'!C21="",B12,'Dispositif de marche'!C21)</f>
        <v>0</v>
      </c>
    </row>
    <row r="14" spans="1:2" ht="17.25" customHeight="1">
      <c r="A14">
        <f>IF(OR(A12="",'Dispositif de marche'!E21=""),A13,A12+'Dispositif de marche'!E21)</f>
        <v>0</v>
      </c>
      <c r="B14">
        <f>IF('Dispositif de marche'!C22="",B13,'Dispositif de marche'!C22)</f>
        <v>0</v>
      </c>
    </row>
    <row r="15" spans="1:2" ht="17.25" customHeight="1">
      <c r="A15">
        <f>IF(OR(A13="",'Dispositif de marche'!E22=""),A14,A13+'Dispositif de marche'!E22)</f>
        <v>0</v>
      </c>
      <c r="B15">
        <f>IF('Dispositif de marche'!C23="",B14,'Dispositif de marche'!C23)</f>
        <v>0</v>
      </c>
    </row>
    <row r="16" spans="1:2" ht="17.25" customHeight="1">
      <c r="A16">
        <f>IF(OR(A14="",'Dispositif de marche'!E23=""),A15,A14+'Dispositif de marche'!E23)</f>
        <v>0</v>
      </c>
      <c r="B16">
        <f>IF('Dispositif de marche'!C24="",B15,'Dispositif de marche'!C24)</f>
        <v>0</v>
      </c>
    </row>
    <row r="17" spans="1:2" ht="17.25" customHeight="1">
      <c r="A17">
        <f>IF(OR(A15="",'Dispositif de marche'!E24=""),A16,A15+'Dispositif de marche'!E24)</f>
        <v>0</v>
      </c>
      <c r="B17">
        <f>IF('Dispositif de marche'!C25="",B16,'Dispositif de marche'!C25)</f>
        <v>0</v>
      </c>
    </row>
    <row r="18" spans="1:2" ht="17.25" customHeight="1">
      <c r="A18">
        <f>IF(OR(A16="",'Dispositif de marche'!E25=""),A17,A16+'Dispositif de marche'!E25)</f>
        <v>0</v>
      </c>
      <c r="B18">
        <f>IF('Dispositif de marche'!C26="",B17,'Dispositif de marche'!C26)</f>
        <v>0</v>
      </c>
    </row>
    <row r="19" spans="1:2" ht="17.25" customHeight="1">
      <c r="A19">
        <f>IF(OR(A17="",'Dispositif de marche'!E26=""),A18,A17+'Dispositif de marche'!E26)</f>
        <v>0</v>
      </c>
      <c r="B19">
        <f>IF('Dispositif de marche'!C27="",B18,'Dispositif de marche'!C27)</f>
        <v>0</v>
      </c>
    </row>
    <row r="20" spans="1:2" ht="17.25" customHeight="1">
      <c r="A20">
        <f>IF(OR(A18="",'Dispositif de marche'!E27=""),A19,A18+'Dispositif de marche'!E27)</f>
        <v>0</v>
      </c>
      <c r="B20">
        <f>IF('Dispositif de marche'!C28="",B19,'Dispositif de marche'!C28)</f>
        <v>0</v>
      </c>
    </row>
    <row r="21" spans="1:2" ht="17.25" customHeight="1">
      <c r="A21">
        <f>IF(OR(A19="",'Dispositif de marche'!E28=""),A20,A19+'Dispositif de marche'!E28)</f>
        <v>0</v>
      </c>
      <c r="B21">
        <f>IF('Dispositif de marche'!C29="",B20,'Dispositif de marche'!C29)</f>
        <v>0</v>
      </c>
    </row>
    <row r="22" spans="1:2" ht="17.25" customHeight="1">
      <c r="A22">
        <f>IF(OR(A20="",'Dispositif de marche'!E29=""),A21,A20+'Dispositif de marche'!E29)</f>
        <v>0</v>
      </c>
      <c r="B22">
        <f>IF('Dispositif de marche'!C30="",B21,'Dispositif de marche'!C30)</f>
        <v>0</v>
      </c>
    </row>
    <row r="23" spans="1:2" ht="17.25" customHeight="1">
      <c r="A23">
        <f>IF(OR(A21="",'Dispositif de marche'!E30=""),A22,A21+'Dispositif de marche'!E30)</f>
        <v>0</v>
      </c>
      <c r="B23">
        <f>IF('Dispositif de marche'!C31="",B22,'Dispositif de marche'!C31)</f>
        <v>0</v>
      </c>
    </row>
    <row r="24" spans="1:2" ht="17.25" customHeight="1">
      <c r="A24">
        <f>IF(OR(A22="",'Dispositif de marche'!E31=""),A23,A22+'Dispositif de marche'!E31)</f>
        <v>0</v>
      </c>
      <c r="B24">
        <f>IF('Dispositif de marche'!C32="",B23,'Dispositif de marche'!C32)</f>
        <v>0</v>
      </c>
    </row>
    <row r="25" spans="1:2" ht="17.25" customHeight="1">
      <c r="A25">
        <f>IF(OR(A23="",'Dispositif de marche'!E32=""),A24,A23+'Dispositif de marche'!E32)</f>
        <v>0</v>
      </c>
      <c r="B25">
        <f>IF('Dispositif de marche'!C33="",B24,'Dispositif de marche'!C33)</f>
        <v>0</v>
      </c>
    </row>
    <row r="26" spans="1:2" ht="17.25" customHeight="1">
      <c r="A26">
        <f>IF(OR(A24="",'Dispositif de marche'!E33=""),A25,A24+'Dispositif de marche'!E33)</f>
        <v>0</v>
      </c>
      <c r="B26">
        <f>IF('Dispositif de marche'!C34="",B25,'Dispositif de marche'!C34)</f>
        <v>0</v>
      </c>
    </row>
    <row r="27" spans="1:2" ht="17.25" customHeight="1">
      <c r="A27">
        <f>IF(OR(A25="",'Dispositif de marche'!E34=""),A26,A25+'Dispositif de marche'!E34)</f>
        <v>0</v>
      </c>
      <c r="B27">
        <f>IF('Dispositif de marche'!C35="",B26,'Dispositif de marche'!C35)</f>
        <v>0</v>
      </c>
    </row>
    <row r="28" spans="1:2" ht="17.25" customHeight="1">
      <c r="A28">
        <f>IF(OR(A26="",'Dispositif de marche'!E35=""),A27,A26+'Dispositif de marche'!E35)</f>
        <v>0</v>
      </c>
      <c r="B28">
        <f>IF('Dispositif de marche'!C36="",B27,'Dispositif de marche'!C36)</f>
        <v>0</v>
      </c>
    </row>
    <row r="29" spans="1:2" ht="17.25" customHeight="1">
      <c r="A29">
        <f>IF(OR(A27="",'Dispositif de marche'!E36=""),A28,A27+'Dispositif de marche'!E36)</f>
        <v>0</v>
      </c>
      <c r="B29">
        <f>IF('Dispositif de marche'!C37="",B28,'Dispositif de marche'!C37)</f>
        <v>0</v>
      </c>
    </row>
    <row r="30" spans="1:2" ht="17.25" customHeight="1">
      <c r="A30">
        <f>IF(OR(A28="",'Dispositif de marche'!E37=""),A29,A28+'Dispositif de marche'!E37)</f>
        <v>0</v>
      </c>
      <c r="B30">
        <f>IF('Dispositif de marche'!C38="",B29,'Dispositif de marche'!C38)</f>
        <v>0</v>
      </c>
    </row>
    <row r="31" spans="1:2" ht="17.25" customHeight="1">
      <c r="A31">
        <f>IF(OR(A29="",'Dispositif de marche'!E38=""),A30,A29+'Dispositif de marche'!E38)</f>
        <v>0</v>
      </c>
      <c r="B31">
        <f>IF('Dispositif de marche'!C39="",B30,'Dispositif de marche'!C39)</f>
        <v>0</v>
      </c>
    </row>
    <row r="32" spans="1:2" ht="17.25" customHeight="1">
      <c r="A32">
        <f>IF(OR(A30="",'Dispositif de marche'!E39=""),A31,A30+'Dispositif de marche'!E39)</f>
        <v>0</v>
      </c>
      <c r="B32">
        <f>IF('Dispositif de marche'!C40="",B31,'Dispositif de marche'!C40)</f>
        <v>0</v>
      </c>
    </row>
    <row r="33" spans="1:2" ht="17.25" customHeight="1">
      <c r="A33">
        <f>IF(OR(A31="",'Dispositif de marche'!E40=""),A32,A31+'Dispositif de marche'!E40)</f>
        <v>0</v>
      </c>
      <c r="B33">
        <f>IF('Dispositif de marche'!C41="",B32,'Dispositif de marche'!C41)</f>
        <v>0</v>
      </c>
    </row>
    <row r="34" spans="1:2" ht="17.25" customHeight="1">
      <c r="A34">
        <f>IF(OR(A32="",'Dispositif de marche'!E41=""),A33,A32+'Dispositif de marche'!E41)</f>
        <v>0</v>
      </c>
      <c r="B34">
        <f>IF('Dispositif de marche'!C42="",B33,'Dispositif de marche'!C42)</f>
        <v>0</v>
      </c>
    </row>
    <row r="35" spans="1:2" ht="17.25" customHeight="1">
      <c r="A35">
        <f>IF(OR(A33="",'Dispositif de marche'!E42=""),A34,A33+'Dispositif de marche'!E42)</f>
        <v>0</v>
      </c>
      <c r="B35">
        <f>IF('Dispositif de marche'!C43="",B34,'Dispositif de marche'!C43)</f>
        <v>0</v>
      </c>
    </row>
    <row r="36" spans="1:2" ht="17.25" customHeight="1">
      <c r="A36">
        <f>IF(OR(A34="",'Dispositif de marche'!E43=""),A35,A34+'Dispositif de marche'!E43)</f>
        <v>0</v>
      </c>
      <c r="B36">
        <f>IF('Dispositif de marche'!C44="",B35,'Dispositif de marche'!C44)</f>
        <v>0</v>
      </c>
    </row>
    <row r="37" spans="1:2" ht="17.25" customHeight="1">
      <c r="A37">
        <f>IF(OR(A35="",'Dispositif de marche'!E44=""),A36,A35+'Dispositif de marche'!E44)</f>
        <v>0</v>
      </c>
      <c r="B37">
        <f>IF('Dispositif de marche'!C45="",B36,'Dispositif de marche'!C45)</f>
        <v>0</v>
      </c>
    </row>
    <row r="38" spans="1:2" ht="17.25" customHeight="1">
      <c r="A38">
        <f>IF(OR(A36="",'Dispositif de marche'!E45=""),A37,A36+'Dispositif de marche'!E45)</f>
        <v>0</v>
      </c>
      <c r="B38">
        <f>IF('Dispositif de marche'!C46="",B37,'Dispositif de marche'!C46)</f>
        <v>0</v>
      </c>
    </row>
    <row r="39" spans="1:2" ht="17.25" customHeight="1">
      <c r="A39">
        <f>IF(OR(A37="",'Dispositif de marche'!E46=""),A38,A37+'Dispositif de marche'!E46)</f>
        <v>0</v>
      </c>
      <c r="B39">
        <f>IF('Dispositif de marche'!C47="",B38,'Dispositif de marche'!C47)</f>
        <v>0</v>
      </c>
    </row>
    <row r="40" spans="1:2" ht="17.25" customHeight="1">
      <c r="A40">
        <f>IF(OR(A38="",'Dispositif de marche'!E47=""),A39,A38+'Dispositif de marche'!E47)</f>
        <v>0</v>
      </c>
      <c r="B40">
        <f>IF('Dispositif de marche'!C48="",B39,'Dispositif de marche'!C48)</f>
        <v>0</v>
      </c>
    </row>
    <row r="41" spans="1:2" ht="17.25" customHeight="1">
      <c r="A41">
        <f>IF(OR(A39="",'Dispositif de marche'!E48=""),A40,A39+'Dispositif de marche'!E48)</f>
        <v>0</v>
      </c>
      <c r="B41">
        <f>IF('Dispositif de marche'!C49="",B40,'Dispositif de marche'!C49)</f>
        <v>0</v>
      </c>
    </row>
    <row r="42" spans="1:2" ht="17.25" customHeight="1">
      <c r="A42">
        <f>IF(OR(A40="",'Dispositif de marche'!E49=""),A41,A40+'Dispositif de marche'!E49)</f>
        <v>0</v>
      </c>
      <c r="B42">
        <f>IF('Dispositif de marche'!C50="",B41,'Dispositif de marche'!C50)</f>
        <v>0</v>
      </c>
    </row>
    <row r="43" spans="1:2" ht="17.25" customHeight="1">
      <c r="A43">
        <f>IF(OR(A41="",'Dispositif de marche'!E50=""),A42,A41+'Dispositif de marche'!E50)</f>
        <v>0</v>
      </c>
      <c r="B43">
        <f>IF('Dispositif de marche'!C51="",B42,'Dispositif de marche'!C51)</f>
        <v>0</v>
      </c>
    </row>
    <row r="44" spans="1:2" ht="17.25" customHeight="1">
      <c r="A44">
        <f>IF(OR(A42="",'Dispositif de marche'!E51=""),A43,A42+'Dispositif de marche'!E51)</f>
        <v>0</v>
      </c>
      <c r="B44">
        <f>IF('Dispositif de marche'!C52="",B43,'Dispositif de marche'!C52)</f>
        <v>0</v>
      </c>
    </row>
    <row r="45" spans="1:2" ht="17.25" customHeight="1">
      <c r="A45">
        <f>IF(OR(A43="",'Dispositif de marche'!E52=""),A44,A43+'Dispositif de marche'!E52)</f>
        <v>0</v>
      </c>
      <c r="B45">
        <f>IF('Dispositif de marche'!C53="",B44,'Dispositif de marche'!C53)</f>
        <v>0</v>
      </c>
    </row>
    <row r="46" spans="1:2" ht="17.25" customHeight="1">
      <c r="A46">
        <f>IF(OR(A44="",'Dispositif de marche'!E53=""),A45,A44+'Dispositif de marche'!E53)</f>
        <v>0</v>
      </c>
      <c r="B46">
        <f>IF('Dispositif de marche'!C54="",B45,'Dispositif de marche'!C54)</f>
        <v>0</v>
      </c>
    </row>
    <row r="47" spans="1:2" ht="17.25" customHeight="1">
      <c r="A47">
        <f>IF(OR(A45="",'Dispositif de marche'!E54=""),A46,A45+'Dispositif de marche'!E54)</f>
        <v>0</v>
      </c>
      <c r="B47">
        <f>IF('Dispositif de marche'!C55="",B46,'Dispositif de marche'!C55)</f>
        <v>0</v>
      </c>
    </row>
    <row r="48" spans="1:2" ht="17.25" customHeight="1">
      <c r="A48">
        <f>IF(OR(A46="",'Dispositif de marche'!E55=""),A47,A46+'Dispositif de marche'!E55)</f>
        <v>0</v>
      </c>
      <c r="B48">
        <f>IF('Dispositif de marche'!C56="",B47,'Dispositif de marche'!C56)</f>
        <v>0</v>
      </c>
    </row>
    <row r="49" spans="1:2" ht="17.25" customHeight="1">
      <c r="A49">
        <f>IF(OR(A47="",'Dispositif de marche'!E56=""),A48,A47+'Dispositif de marche'!E56)</f>
        <v>0</v>
      </c>
      <c r="B49">
        <f>IF('Dispositif de marche'!C57="",B48,'Dispositif de marche'!C57)</f>
        <v>0</v>
      </c>
    </row>
    <row r="50" spans="1:2" ht="17.25" customHeight="1">
      <c r="A50">
        <f>IF(OR(A48="",'Dispositif de marche'!E57=""),A49,A48+'Dispositif de marche'!E57)</f>
        <v>0</v>
      </c>
      <c r="B50">
        <f>IF('Dispositif de marche'!C58="",B49,'Dispositif de marche'!C58)</f>
        <v>0</v>
      </c>
    </row>
    <row r="51" spans="1:2" ht="17.25" customHeight="1">
      <c r="A51">
        <f>IF(OR(A49="",'Dispositif de marche'!E58=""),A50,A49+'Dispositif de marche'!E58)</f>
        <v>0</v>
      </c>
      <c r="B51">
        <f>IF('Dispositif de marche'!C59="",B50,'Dispositif de marche'!C59)</f>
        <v>0</v>
      </c>
    </row>
    <row r="52" spans="1:2" ht="17.25" customHeight="1">
      <c r="A52">
        <f>IF(OR(A50="",'Dispositif de marche'!E59=""),A51,A50+'Dispositif de marche'!E59)</f>
        <v>0</v>
      </c>
      <c r="B52">
        <f>IF('Dispositif de marche'!C60="",B51,'Dispositif de marche'!C60)</f>
        <v>0</v>
      </c>
    </row>
    <row r="53" spans="1:2" ht="17.25" customHeight="1">
      <c r="A53">
        <f>IF(OR(A51="",'Dispositif de marche'!E60=""),A52,A51+'Dispositif de marche'!E60)</f>
        <v>0</v>
      </c>
      <c r="B53">
        <f>IF('Dispositif de marche'!C61="",B52,'Dispositif de marche'!C61)</f>
        <v>0</v>
      </c>
    </row>
    <row r="54" spans="1:2" ht="17.25" customHeight="1">
      <c r="A54">
        <f>IF(OR(A52="",'Dispositif de marche'!E61=""),A53,A52+'Dispositif de marche'!E61)</f>
        <v>0</v>
      </c>
      <c r="B54">
        <f>IF('Dispositif de marche'!C62="",B53,'Dispositif de marche'!C62)</f>
        <v>0</v>
      </c>
    </row>
    <row r="55" spans="1:2" ht="17.25" customHeight="1">
      <c r="A55">
        <f>IF(OR(A53="",'Dispositif de marche'!E62=""),A54,A53+'Dispositif de marche'!E62)</f>
        <v>0</v>
      </c>
      <c r="B55">
        <f>IF('Dispositif de marche'!C71="",B54,'Dispositif de marche'!C71)</f>
        <v>0</v>
      </c>
    </row>
    <row r="56" spans="1:2" ht="17.25" customHeight="1">
      <c r="A56">
        <f>IF(OR(A54="",'Dispositif de marche'!E71=""),A55,A54+'Dispositif de marche'!E71)</f>
        <v>0</v>
      </c>
      <c r="B56">
        <f>IF('Dispositif de marche'!C72="",B55,'Dispositif de marche'!C72)</f>
        <v>0</v>
      </c>
    </row>
    <row r="57" spans="1:2" ht="17.25" customHeight="1">
      <c r="A57">
        <f>IF(OR(A55="",'Dispositif de marche'!E72=""),A56,A55+'Dispositif de marche'!E72)</f>
        <v>0</v>
      </c>
      <c r="B57">
        <f>IF('Dispositif de marche'!C73="",B56,'Dispositif de marche'!C73)</f>
        <v>0</v>
      </c>
    </row>
    <row r="58" spans="1:2" ht="17.25" customHeight="1">
      <c r="A58">
        <f>IF(OR(A56="",'Dispositif de marche'!E73=""),A57,A56+'Dispositif de marche'!E73)</f>
        <v>0</v>
      </c>
      <c r="B58">
        <f>IF('Dispositif de marche'!C74="",B57,'Dispositif de marche'!C74)</f>
        <v>0</v>
      </c>
    </row>
    <row r="59" spans="1:2" ht="17.25" customHeight="1">
      <c r="A59">
        <f>IF(OR(A57="",'Dispositif de marche'!E74=""),A58,A57+'Dispositif de marche'!E74)</f>
        <v>0</v>
      </c>
      <c r="B59">
        <f>IF('Dispositif de marche'!C75="",B58,'Dispositif de marche'!C75)</f>
        <v>0</v>
      </c>
    </row>
    <row r="60" spans="1:2" ht="17.25" customHeight="1">
      <c r="A60">
        <f>IF(OR(A58="",'Dispositif de marche'!E75=""),A59,A58+'Dispositif de marche'!E75)</f>
        <v>0</v>
      </c>
      <c r="B60">
        <f>IF('Dispositif de marche'!C76="",B59,'Dispositif de marche'!C76)</f>
        <v>0</v>
      </c>
    </row>
    <row r="61" spans="1:2" ht="17.25" customHeight="1">
      <c r="A61">
        <f>IF(OR(A59="",'Dispositif de marche'!E76=""),A60,A59+'Dispositif de marche'!E76)</f>
        <v>0</v>
      </c>
      <c r="B61">
        <f>IF('Dispositif de marche'!C77="",B60,'Dispositif de marche'!C77)</f>
        <v>0</v>
      </c>
    </row>
    <row r="62" spans="1:2" ht="17.25" customHeight="1">
      <c r="A62">
        <f>IF(OR(A60="",'Dispositif de marche'!E77=""),A61,A60+'Dispositif de marche'!E77)</f>
        <v>0</v>
      </c>
      <c r="B62">
        <f>IF('Dispositif de marche'!C78="",B61,'Dispositif de marche'!C78)</f>
        <v>0</v>
      </c>
    </row>
    <row r="63" spans="1:2" ht="17.25" customHeight="1">
      <c r="A63">
        <f>IF(OR(A61="",'Dispositif de marche'!E78=""),A62,A61+'Dispositif de marche'!E78)</f>
        <v>0</v>
      </c>
      <c r="B63">
        <f>IF('Dispositif de marche'!C79="",B62,'Dispositif de marche'!C79)</f>
        <v>0</v>
      </c>
    </row>
    <row r="64" spans="1:2" ht="17.25" customHeight="1">
      <c r="A64">
        <f>IF(OR(A62="",'Dispositif de marche'!E79=""),A63,A62+'Dispositif de marche'!E79)</f>
        <v>0</v>
      </c>
      <c r="B64">
        <f>IF('Dispositif de marche'!C80="",B63,'Dispositif de marche'!C80)</f>
        <v>0</v>
      </c>
    </row>
    <row r="65" spans="1:2" ht="17.25" customHeight="1">
      <c r="A65">
        <f>IF(OR(A63="",'Dispositif de marche'!E80=""),A64,A63+'Dispositif de marche'!E80)</f>
        <v>0</v>
      </c>
      <c r="B65">
        <f>IF('Dispositif de marche'!C81="",B64,'Dispositif de marche'!C81)</f>
        <v>0</v>
      </c>
    </row>
    <row r="66" spans="1:2" ht="17.25" customHeight="1">
      <c r="A66">
        <f>IF(OR(A64="",'Dispositif de marche'!E81=""),A65,A64+'Dispositif de marche'!E81)</f>
        <v>0</v>
      </c>
      <c r="B66">
        <f>IF('Dispositif de marche'!C82="",B65,'Dispositif de marche'!C82)</f>
        <v>0</v>
      </c>
    </row>
    <row r="67" spans="1:2" ht="17.25" customHeight="1">
      <c r="A67">
        <f>IF(OR(A65="",'Dispositif de marche'!E82=""),A66,A65+'Dispositif de marche'!E82)</f>
        <v>0</v>
      </c>
      <c r="B67">
        <f>IF('Dispositif de marche'!C83="",B66,'Dispositif de marche'!C83)</f>
        <v>0</v>
      </c>
    </row>
    <row r="68" spans="1:2" ht="17.25" customHeight="1">
      <c r="A68">
        <f>IF(OR(A66="",'Dispositif de marche'!E83=""),A67,A66+'Dispositif de marche'!E83)</f>
        <v>0</v>
      </c>
      <c r="B68">
        <f>IF('Dispositif de marche'!C84="",B67,'Dispositif de marche'!C84)</f>
        <v>0</v>
      </c>
    </row>
    <row r="69" spans="1:2" ht="17.25" customHeight="1">
      <c r="A69">
        <f>IF(OR(A67="",'Dispositif de marche'!E84=""),A68,A67+'Dispositif de marche'!E84)</f>
        <v>0</v>
      </c>
      <c r="B69">
        <f>IF('Dispositif de marche'!C85="",B68,'Dispositif de marche'!C85)</f>
        <v>0</v>
      </c>
    </row>
    <row r="70" spans="1:2" ht="17.25" customHeight="1">
      <c r="A70">
        <f>IF(OR(A68="",'Dispositif de marche'!E85=""),A69,A68+'Dispositif de marche'!E85)</f>
        <v>0</v>
      </c>
      <c r="B70">
        <f>IF('Dispositif de marche'!C86="",B69,'Dispositif de marche'!C86)</f>
        <v>0</v>
      </c>
    </row>
    <row r="71" spans="1:2" ht="17.25" customHeight="1">
      <c r="A71">
        <f>IF(OR(A69="",'Dispositif de marche'!E86=""),A70,A69+'Dispositif de marche'!E86)</f>
        <v>0</v>
      </c>
      <c r="B71">
        <f>IF('Dispositif de marche'!C87="",B70,'Dispositif de marche'!C87)</f>
        <v>0</v>
      </c>
    </row>
    <row r="72" spans="1:2" ht="17.25" customHeight="1">
      <c r="A72">
        <f>IF(OR(A70="",'Dispositif de marche'!E87=""),A71,A70+'Dispositif de marche'!E87)</f>
        <v>0</v>
      </c>
      <c r="B72">
        <f>IF('Dispositif de marche'!C88="",B71,'Dispositif de marche'!C88)</f>
        <v>0</v>
      </c>
    </row>
    <row r="73" spans="1:2" ht="17.25" customHeight="1">
      <c r="A73">
        <f>IF(OR(A71="",'Dispositif de marche'!E88=""),A72,A71+'Dispositif de marche'!E88)</f>
        <v>0</v>
      </c>
      <c r="B73">
        <f>IF('Dispositif de marche'!C89="",B72,'Dispositif de marche'!C89)</f>
        <v>0</v>
      </c>
    </row>
    <row r="74" spans="1:2" ht="17.25" customHeight="1">
      <c r="A74">
        <f>IF(OR(A72="",'Dispositif de marche'!E89=""),A73,A72+'Dispositif de marche'!E89)</f>
        <v>0</v>
      </c>
      <c r="B74">
        <f>IF('Dispositif de marche'!C90="",B73,'Dispositif de marche'!C90)</f>
        <v>0</v>
      </c>
    </row>
    <row r="84" ht="17.25" customHeight="1">
      <c r="B84" s="1"/>
    </row>
    <row r="86" ht="17.25" customHeight="1">
      <c r="B86" s="1"/>
    </row>
    <row r="88" ht="17.25" customHeight="1">
      <c r="B88" s="1"/>
    </row>
  </sheetData>
  <sheetProtection/>
  <hyperlinks>
    <hyperlink ref="D5" location="'Dispositif de marche'!A1" tooltip="retour au dispositif de marche" display="retour au dispositif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du scoutisme genevois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dispositif de marche automatique</dc:title>
  <dc:subject/>
  <dc:creator>Eric Zumbrunnen</dc:creator>
  <cp:keywords/>
  <dc:description/>
  <cp:lastModifiedBy>Eric Zumbrunnen</cp:lastModifiedBy>
  <cp:lastPrinted>2009-03-07T09:26:31Z</cp:lastPrinted>
  <dcterms:created xsi:type="dcterms:W3CDTF">1999-10-23T08:38:51Z</dcterms:created>
  <dcterms:modified xsi:type="dcterms:W3CDTF">2009-03-07T09:31:42Z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